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<sst xmlns="http://schemas.openxmlformats.org/spreadsheetml/2006/main" count="412" uniqueCount="104">
  <si>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</si>
  <si>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</si>
  <si>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</si>
  <si>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</si>
  <si>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</si>
  <si>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</si>
  <si>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</si>
  <si>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</si>
  <si>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</si>
  <si>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</si>
  <si>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</si>
  <si>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</si>
  <si>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</si>
  <si>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</si>
  <si>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</si>
  <si>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</si>
  <si>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</si>
  <si>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</si>
  <si>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</si>
  <si>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</si>
  <si>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</si>
  <si>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</si>
  <si>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</si>
  <si>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</si>
  <si>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</si>
  <si>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</si>
  <si>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</si>
  <si>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</si>
  <si>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сентябрь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</si>
  <si>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</si>
  <si>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</si>
  <si>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23 ул. 50 лет ВЛКСМ за 1 квартал  </t>
  </si>
  <si>
    <t xml:space="preserve">5.начислено за 1 квартал  </t>
  </si>
  <si>
    <t xml:space="preserve">коммунальным услугам жилого дома № 23 ул. 50 лет ВЛКСМ за 2 квартал  </t>
  </si>
  <si>
    <t xml:space="preserve">5.начислено за 2 квартал  </t>
  </si>
  <si>
    <t xml:space="preserve">5.начислено за 3 квартал  </t>
  </si>
  <si>
    <t xml:space="preserve">коммунальным услугам жилого дома № 23 ул. 50 лет ВЛКСМ за 3 квартал </t>
  </si>
  <si>
    <t xml:space="preserve">коммунальным услугам жилого дома № 23 ул. 50 лет ВЛКСМ за 4 квартал  </t>
  </si>
  <si>
    <t xml:space="preserve">5.начислено за 4 квартал  </t>
  </si>
  <si>
    <t xml:space="preserve">5. Тариф  </t>
  </si>
  <si>
    <t xml:space="preserve">6.начислено за январь   </t>
  </si>
  <si>
    <t xml:space="preserve">коммунальным услугам жилого дома № 23 ул. 50 лет ВЛКСМ за январь  </t>
  </si>
  <si>
    <t xml:space="preserve">коммунальным услугам жилого дома № 23 ул. 50 лет ВЛКСМ за февраль  </t>
  </si>
  <si>
    <t xml:space="preserve">6.начислено за февраль    </t>
  </si>
  <si>
    <t xml:space="preserve">коммунальным услугам жилого дома № 23 ул. 50 лет ВЛКСМ за март </t>
  </si>
  <si>
    <t xml:space="preserve">6.начислено за март   </t>
  </si>
  <si>
    <t xml:space="preserve">5. Тариф </t>
  </si>
  <si>
    <t xml:space="preserve">6.начислено за август   </t>
  </si>
  <si>
    <t xml:space="preserve">6.начислено за декабрь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</si>
  <si>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</si>
  <si>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</si>
  <si>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</si>
  <si>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</si>
  <si>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</si>
  <si>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</si>
  <si>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</si>
  <si>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</si>
  <si>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</si>
  <si>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</si>
  <si>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</si>
  <si>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</si>
  <si>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</si>
  <si>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</si>
  <si>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</si>
  <si>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</si>
  <si>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</si>
  <si>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</si>
  <si>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</si>
  <si>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</si>
  <si>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</si>
  <si>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</si>
  <si>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</si>
  <si>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</si>
  <si>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</si>
  <si>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</si>
  <si>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</si>
  <si>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</si>
  <si>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</si>
  <si>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</si>
  <si>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</si>
  <si>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</si>
  <si>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</si>
  <si>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</si>
  <si>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</si>
  <si>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</si>
  <si>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</si>
  <si>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</si>
  <si>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</si>
  <si>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</si>
  <si>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</si>
  <si>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</si>
  <si>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</si>
  <si>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</si>
  <si>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</si>
  <si>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(кровля)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</si>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</sst>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9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78</v>
      </c>
      <c r="B4" s="3"/>
      <c r="C4" s="3"/>
      <c r="D4" s="3"/>
      <c r="E4" s="3"/>
      <c r="F4" s="3"/>
      <c r="G4" s="3"/>
      <c r="H4" s="3"/>
      <c r="I4" s="3"/>
      <c r="J4" s="4"/>
      <c r="K4" s="16" t="s">
        <v>20</v>
      </c>
    </row>
    <row r="5" spans="1:11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3">
        <v>27585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853.57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6">
        <f>Лист2!AI9*3</f>
        <v>23968.245600000002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93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Лист2!AI11*3</f>
        <v>10575.7323</v>
      </c>
    </row>
    <row r="11" spans="1:11" ht="15.75">
      <c r="A11" s="8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Лист2!AI12*3</f>
        <v>537.7491</v>
      </c>
    </row>
    <row r="12" spans="1:11" ht="15.75">
      <c r="A12" s="8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Лист2!AI13*3</f>
        <v>4839.7419</v>
      </c>
    </row>
    <row r="13" spans="1:11" ht="15.75">
      <c r="A13" s="8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Лист2!AI14*3</f>
        <v>2560.71</v>
      </c>
    </row>
    <row r="14" spans="1:11" ht="15.75">
      <c r="A14" s="8" t="s">
        <v>51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Лист2!AI16+Лист2!W16+Лист2!K16</f>
        <v>1305</v>
      </c>
    </row>
    <row r="15" spans="1:11" ht="15">
      <c r="A15" s="9" t="s">
        <v>11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19818.9333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80</v>
      </c>
      <c r="B21" s="3"/>
      <c r="C21" s="3"/>
      <c r="D21" s="3"/>
      <c r="E21" s="3"/>
      <c r="F21" s="3"/>
      <c r="G21" s="3"/>
      <c r="H21" s="3"/>
      <c r="I21" s="3"/>
      <c r="J21" s="4"/>
      <c r="K21" s="13"/>
      <c r="L21" s="18" t="s">
        <v>20</v>
      </c>
    </row>
    <row r="22" spans="1:11" ht="15">
      <c r="A22" s="2" t="s">
        <v>81</v>
      </c>
      <c r="B22" s="3"/>
      <c r="C22" s="3"/>
      <c r="D22" s="3"/>
      <c r="E22" s="3"/>
      <c r="F22" s="3"/>
      <c r="G22" s="3"/>
      <c r="H22" s="3"/>
      <c r="I22" s="3"/>
      <c r="J22" s="4"/>
      <c r="K22" s="13">
        <f>K5+K8-K15</f>
        <v>31734.3123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f>K6</f>
        <v>853.57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f>K7</f>
        <v>18</v>
      </c>
    </row>
    <row r="25" spans="1:11" ht="15">
      <c r="A25" s="2" t="s">
        <v>34</v>
      </c>
      <c r="B25" s="3"/>
      <c r="C25" s="3"/>
      <c r="D25" s="3"/>
      <c r="E25" s="3"/>
      <c r="F25" s="3"/>
      <c r="G25" s="3"/>
      <c r="H25" s="3"/>
      <c r="I25" s="3"/>
      <c r="J25" s="4"/>
      <c r="K25" s="16">
        <f>K8</f>
        <v>23968.245600000002</v>
      </c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15"/>
    </row>
    <row r="27" spans="1:11" ht="15.75">
      <c r="A27" s="8" t="s">
        <v>93</v>
      </c>
      <c r="B27" s="3"/>
      <c r="C27" s="3"/>
      <c r="D27" s="3"/>
      <c r="E27" s="3"/>
      <c r="F27" s="3"/>
      <c r="G27" s="3"/>
      <c r="H27" s="3"/>
      <c r="I27" s="3"/>
      <c r="J27" s="4"/>
      <c r="K27" s="16">
        <f>K10</f>
        <v>10575.7323</v>
      </c>
    </row>
    <row r="28" spans="1:11" ht="15.75">
      <c r="A28" s="8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6">
        <f>K11</f>
        <v>537.7491</v>
      </c>
    </row>
    <row r="29" spans="1:11" ht="15.75">
      <c r="A29" s="8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6">
        <f>K12</f>
        <v>4839.7419</v>
      </c>
    </row>
    <row r="30" spans="1:11" ht="15.75">
      <c r="A30" s="8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6">
        <f>K13</f>
        <v>2560.71</v>
      </c>
    </row>
    <row r="31" spans="1:11" ht="15.75">
      <c r="A31" s="8" t="s">
        <v>51</v>
      </c>
      <c r="B31" s="7"/>
      <c r="C31" s="7"/>
      <c r="D31" s="7"/>
      <c r="E31" s="7"/>
      <c r="F31" s="7"/>
      <c r="G31" s="7"/>
      <c r="H31" s="7"/>
      <c r="I31" s="3"/>
      <c r="J31" s="4"/>
      <c r="K31" s="16">
        <f>Лист2!K41+Лист2!W40+Лист2!W41+Лист2!AI40+Лист2!AI41</f>
        <v>1850.4276</v>
      </c>
    </row>
    <row r="32" spans="1:11" ht="15">
      <c r="A32" s="9" t="s">
        <v>11</v>
      </c>
      <c r="B32" s="10"/>
      <c r="C32" s="10"/>
      <c r="D32" s="10"/>
      <c r="E32" s="10"/>
      <c r="F32" s="10"/>
      <c r="G32" s="10"/>
      <c r="H32" s="10"/>
      <c r="I32" s="10"/>
      <c r="J32" s="11"/>
      <c r="K32" s="16">
        <f>K27+K28+K29+K30+K31</f>
        <v>20364.3609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82</v>
      </c>
      <c r="B37" s="3"/>
      <c r="C37" s="3"/>
      <c r="D37" s="3"/>
      <c r="E37" s="3"/>
      <c r="F37" s="3"/>
      <c r="G37" s="3"/>
      <c r="H37" s="3"/>
      <c r="I37" s="3"/>
      <c r="J37" s="4"/>
      <c r="K37" s="13"/>
      <c r="L37" s="17"/>
    </row>
    <row r="38" spans="1:11" ht="15">
      <c r="A38" s="2" t="s">
        <v>83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K22+K25-K32</f>
        <v>35338.197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853.57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18</v>
      </c>
    </row>
    <row r="41" spans="1:11" ht="15">
      <c r="A41" s="2" t="s">
        <v>35</v>
      </c>
      <c r="B41" s="3"/>
      <c r="C41" s="3"/>
      <c r="D41" s="3"/>
      <c r="E41" s="3"/>
      <c r="F41" s="3"/>
      <c r="G41" s="3"/>
      <c r="H41" s="3"/>
      <c r="I41" s="3"/>
      <c r="J41" s="4"/>
      <c r="K41" s="16">
        <f>K25</f>
        <v>23968.245600000002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5"/>
    </row>
    <row r="43" spans="1:11" ht="15.75">
      <c r="A43" s="8" t="s">
        <v>93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10575.7323</v>
      </c>
    </row>
    <row r="44" spans="1:11" ht="15.75">
      <c r="A44" s="8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537.7491</v>
      </c>
    </row>
    <row r="45" spans="1:11" ht="15.75">
      <c r="A45" s="8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4839.7419</v>
      </c>
    </row>
    <row r="46" spans="1:11" ht="15.75">
      <c r="A46" s="8" t="s">
        <v>50</v>
      </c>
      <c r="B46" s="3"/>
      <c r="C46" s="3"/>
      <c r="D46" s="3"/>
      <c r="E46" s="3"/>
      <c r="F46" s="3"/>
      <c r="G46" s="3"/>
      <c r="H46" s="3"/>
      <c r="I46" s="3"/>
      <c r="J46" s="4"/>
      <c r="K46" s="16">
        <f>K30</f>
        <v>2560.71</v>
      </c>
    </row>
    <row r="47" spans="1:11" ht="15.75">
      <c r="A47" s="8" t="s">
        <v>51</v>
      </c>
      <c r="B47" s="7"/>
      <c r="C47" s="7"/>
      <c r="D47" s="7"/>
      <c r="E47" s="7"/>
      <c r="F47" s="7"/>
      <c r="G47" s="7"/>
      <c r="H47" s="7"/>
      <c r="I47" s="3"/>
      <c r="J47" s="4"/>
      <c r="K47" s="16">
        <f>Лист2!AI67+Лист2!W66+Лист2!W67+Лист2!K66+Лист2!K67</f>
        <v>3547.4276</v>
      </c>
    </row>
    <row r="48" spans="1:11" ht="15">
      <c r="A48" s="9" t="s">
        <v>11</v>
      </c>
      <c r="B48" s="10"/>
      <c r="C48" s="10"/>
      <c r="D48" s="10"/>
      <c r="E48" s="10"/>
      <c r="F48" s="10"/>
      <c r="G48" s="10"/>
      <c r="H48" s="10"/>
      <c r="I48" s="10"/>
      <c r="J48" s="11"/>
      <c r="K48" s="16">
        <f>K43+K44+K45+K46+K47</f>
        <v>22061.3609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84</v>
      </c>
      <c r="B53" s="3"/>
      <c r="C53" s="3"/>
      <c r="D53" s="3"/>
      <c r="E53" s="3"/>
      <c r="F53" s="3"/>
      <c r="G53" s="3"/>
      <c r="H53" s="3"/>
      <c r="I53" s="3"/>
      <c r="J53" s="4"/>
      <c r="K53" s="13"/>
    </row>
    <row r="54" spans="1:12" ht="15">
      <c r="A54" s="2" t="s">
        <v>85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K38+K41-K48</f>
        <v>37245.0817</v>
      </c>
      <c r="L54" s="17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853.57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18</v>
      </c>
    </row>
    <row r="57" spans="1:11" ht="15">
      <c r="A57" s="2" t="s">
        <v>38</v>
      </c>
      <c r="B57" s="3"/>
      <c r="C57" s="3"/>
      <c r="D57" s="3"/>
      <c r="E57" s="3"/>
      <c r="F57" s="3"/>
      <c r="G57" s="3"/>
      <c r="H57" s="3"/>
      <c r="I57" s="3"/>
      <c r="J57" s="4"/>
      <c r="K57" s="16">
        <f>Лист2!AI86*3</f>
        <v>23968.245600000002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15"/>
    </row>
    <row r="59" spans="1:11" ht="15.75">
      <c r="A59" s="8" t="s">
        <v>93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10575.7323</v>
      </c>
    </row>
    <row r="60" spans="1:11" ht="15.75">
      <c r="A60" s="8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537.7491</v>
      </c>
    </row>
    <row r="61" spans="1:11" ht="15.75">
      <c r="A61" s="8" t="s">
        <v>49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4839.7419</v>
      </c>
    </row>
    <row r="62" spans="1:11" ht="15.75">
      <c r="A62" s="8" t="s">
        <v>50</v>
      </c>
      <c r="B62" s="3"/>
      <c r="C62" s="3"/>
      <c r="D62" s="3"/>
      <c r="E62" s="3"/>
      <c r="F62" s="3"/>
      <c r="G62" s="3"/>
      <c r="H62" s="3"/>
      <c r="I62" s="3"/>
      <c r="J62" s="4"/>
      <c r="K62" s="16">
        <f>K46</f>
        <v>2560.71</v>
      </c>
    </row>
    <row r="63" spans="1:11" ht="15.75">
      <c r="A63" s="8" t="s">
        <v>51</v>
      </c>
      <c r="B63" s="7"/>
      <c r="C63" s="7"/>
      <c r="D63" s="7"/>
      <c r="E63" s="7"/>
      <c r="F63" s="7"/>
      <c r="G63" s="7"/>
      <c r="H63" s="7"/>
      <c r="I63" s="3"/>
      <c r="J63" s="4"/>
      <c r="K63" s="16">
        <f>Лист2!AI93*2+Лист2!K93</f>
        <v>5379</v>
      </c>
    </row>
    <row r="64" spans="1:11" ht="15">
      <c r="A64" s="9" t="s">
        <v>11</v>
      </c>
      <c r="B64" s="10"/>
      <c r="C64" s="10"/>
      <c r="D64" s="10"/>
      <c r="E64" s="10"/>
      <c r="F64" s="10"/>
      <c r="G64" s="10"/>
      <c r="H64" s="10"/>
      <c r="I64" s="10"/>
      <c r="J64" s="11"/>
      <c r="K64" s="16">
        <f>K59+K60+K61+K62+K63</f>
        <v>23892.9333</v>
      </c>
    </row>
    <row r="66" spans="1:12" ht="15">
      <c r="A66" s="2" t="s">
        <v>86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v>27585</v>
      </c>
      <c r="L66" s="17"/>
    </row>
    <row r="67" spans="1:11" ht="15">
      <c r="A67" s="22" t="s">
        <v>87</v>
      </c>
      <c r="B67" s="12"/>
      <c r="C67" s="12"/>
      <c r="D67" s="12"/>
      <c r="E67" s="12"/>
      <c r="F67" s="12"/>
      <c r="G67" s="12"/>
      <c r="H67" s="12"/>
      <c r="I67" s="12"/>
      <c r="J67" s="4"/>
      <c r="K67" s="16">
        <f>K57+K41+K25+K8</f>
        <v>95872.98240000001</v>
      </c>
    </row>
    <row r="68" spans="1:11" ht="15">
      <c r="A68" s="23" t="s">
        <v>88</v>
      </c>
      <c r="B68" s="24"/>
      <c r="C68" s="24"/>
      <c r="D68" s="24"/>
      <c r="E68" s="24"/>
      <c r="F68" s="24"/>
      <c r="G68" s="24"/>
      <c r="H68" s="24"/>
      <c r="I68" s="24"/>
      <c r="J68" s="11"/>
      <c r="K68" s="16">
        <f>K64+K48+K32+K15</f>
        <v>86137.58840000001</v>
      </c>
    </row>
    <row r="69" spans="1:12" ht="15">
      <c r="A69" s="2" t="s">
        <v>89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18"/>
    </row>
    <row r="70" spans="1:11" ht="15">
      <c r="A70" s="2" t="s">
        <v>90</v>
      </c>
      <c r="B70" s="3"/>
      <c r="C70" s="3"/>
      <c r="D70" s="3"/>
      <c r="E70" s="3"/>
      <c r="F70" s="3"/>
      <c r="G70" s="3"/>
      <c r="H70" s="3"/>
      <c r="I70" s="3"/>
      <c r="J70" s="4"/>
      <c r="K70" s="16">
        <f>K66+K67-K68</f>
        <v>37320.394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G101">
      <selection activeCell="K111" sqref="K111:V111"/>
    </sheetView>
  </sheetViews>
  <sheetFormatPr defaultColWidth="9.00390625" defaultRowHeight="12.75"/>
  <cols>
    <col min="10" max="10" width="18.125" style="0" customWidth="1"/>
    <col min="22" max="22" width="10.125" style="0" customWidth="1"/>
    <col min="34" max="34" width="18.25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42</v>
      </c>
      <c r="O2" s="1"/>
      <c r="P2" s="1"/>
      <c r="Q2" s="1"/>
      <c r="R2" s="1"/>
      <c r="S2" s="1"/>
      <c r="T2" s="1"/>
      <c r="U2" s="1"/>
      <c r="Y2" s="1"/>
      <c r="Z2" s="1" t="s">
        <v>44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52</v>
      </c>
      <c r="B4" s="3"/>
      <c r="C4" s="3"/>
      <c r="D4" s="3"/>
      <c r="E4" s="3"/>
      <c r="F4" s="3"/>
      <c r="G4" s="3"/>
      <c r="H4" s="3"/>
      <c r="I4" s="3"/>
      <c r="J4" s="4"/>
      <c r="K4" s="13" t="s">
        <v>20</v>
      </c>
      <c r="M4" s="2" t="s">
        <v>54</v>
      </c>
      <c r="N4" s="3"/>
      <c r="O4" s="3"/>
      <c r="P4" s="3"/>
      <c r="Q4" s="3"/>
      <c r="R4" s="3"/>
      <c r="S4" s="3"/>
      <c r="T4" s="3"/>
      <c r="U4" s="3"/>
      <c r="V4" s="4"/>
      <c r="W4" s="13" t="s">
        <v>20</v>
      </c>
      <c r="X4" s="17"/>
      <c r="Y4" s="2" t="s">
        <v>74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20</v>
      </c>
      <c r="AJ4" s="18"/>
    </row>
    <row r="5" spans="1:36" ht="15">
      <c r="A5" s="2" t="s">
        <v>53</v>
      </c>
      <c r="B5" s="3"/>
      <c r="C5" s="3"/>
      <c r="D5" s="3"/>
      <c r="E5" s="3"/>
      <c r="F5" s="3"/>
      <c r="G5" s="3"/>
      <c r="H5" s="3"/>
      <c r="I5" s="3"/>
      <c r="J5" s="4"/>
      <c r="K5" s="13">
        <v>27585</v>
      </c>
      <c r="M5" s="2" t="s">
        <v>55</v>
      </c>
      <c r="N5" s="3"/>
      <c r="O5" s="3"/>
      <c r="P5" s="3"/>
      <c r="Q5" s="3"/>
      <c r="R5" s="3"/>
      <c r="S5" s="3"/>
      <c r="T5" s="3"/>
      <c r="U5" s="3"/>
      <c r="V5" s="4"/>
      <c r="W5" s="13">
        <f>K5+K9-K27</f>
        <v>29223.104100000004</v>
      </c>
      <c r="Y5" s="2" t="s">
        <v>75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W5+W9-W27</f>
        <v>30096.20820000001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853.57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853.57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853.57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18</v>
      </c>
    </row>
    <row r="8" spans="1:35" ht="15">
      <c r="A8" s="2" t="s">
        <v>39</v>
      </c>
      <c r="B8" s="3"/>
      <c r="C8" s="3"/>
      <c r="D8" s="3"/>
      <c r="E8" s="3"/>
      <c r="F8" s="3"/>
      <c r="G8" s="3"/>
      <c r="H8" s="3"/>
      <c r="I8" s="3"/>
      <c r="J8" s="4"/>
      <c r="K8" s="15">
        <v>9.36</v>
      </c>
      <c r="M8" s="2" t="s">
        <v>39</v>
      </c>
      <c r="N8" s="3"/>
      <c r="O8" s="3"/>
      <c r="P8" s="3"/>
      <c r="Q8" s="3"/>
      <c r="R8" s="3"/>
      <c r="S8" s="3"/>
      <c r="T8" s="3"/>
      <c r="U8" s="3"/>
      <c r="V8" s="4"/>
      <c r="W8" s="15">
        <f>K8</f>
        <v>9.36</v>
      </c>
      <c r="Y8" s="2" t="s">
        <v>39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9.36</v>
      </c>
    </row>
    <row r="9" spans="1:35" ht="15">
      <c r="A9" s="2" t="s">
        <v>40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7989.4152</v>
      </c>
      <c r="M9" s="2" t="s">
        <v>43</v>
      </c>
      <c r="N9" s="3"/>
      <c r="O9" s="3"/>
      <c r="P9" s="3"/>
      <c r="Q9" s="3"/>
      <c r="R9" s="3"/>
      <c r="S9" s="3"/>
      <c r="T9" s="3"/>
      <c r="U9" s="3"/>
      <c r="V9" s="4"/>
      <c r="W9" s="16">
        <f>K9</f>
        <v>7989.4152</v>
      </c>
      <c r="Y9" s="2" t="s">
        <v>45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7989.4152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93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K6*4.13</f>
        <v>3525.2441</v>
      </c>
      <c r="M11" s="8" t="s">
        <v>93</v>
      </c>
      <c r="N11" s="3"/>
      <c r="O11" s="3"/>
      <c r="P11" s="3"/>
      <c r="Q11" s="3"/>
      <c r="R11" s="3"/>
      <c r="S11" s="3"/>
      <c r="T11" s="3"/>
      <c r="U11" s="3"/>
      <c r="V11" s="4"/>
      <c r="W11" s="16">
        <f>K11</f>
        <v>3525.2441</v>
      </c>
      <c r="Y11" s="8" t="s">
        <v>93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3525.2441</v>
      </c>
    </row>
    <row r="12" spans="1:35" ht="15.75">
      <c r="A12" s="8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179.2497</v>
      </c>
      <c r="M12" s="8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179.2497</v>
      </c>
      <c r="Y12" s="8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179.2497</v>
      </c>
    </row>
    <row r="13" spans="1:35" ht="15.75">
      <c r="A13" s="8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K6*1.89</f>
        <v>1613.2473</v>
      </c>
      <c r="M13" s="8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6">
        <f>K13</f>
        <v>1613.2473</v>
      </c>
      <c r="Y13" s="8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1613.2473</v>
      </c>
    </row>
    <row r="14" spans="1:35" ht="15.75">
      <c r="A14" s="8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</f>
        <v>853.57</v>
      </c>
      <c r="M14" s="8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6">
        <f>K14</f>
        <v>853.57</v>
      </c>
      <c r="Y14" s="8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853.57</v>
      </c>
    </row>
    <row r="15" spans="1:35" ht="15.75">
      <c r="A15" s="8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5">
        <v>0</v>
      </c>
      <c r="M15" s="8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5">
        <v>0</v>
      </c>
      <c r="Y15" s="8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5">
        <f>W15</f>
        <v>0</v>
      </c>
    </row>
    <row r="16" spans="1:35" ht="15.75">
      <c r="A16" s="8" t="s">
        <v>77</v>
      </c>
      <c r="B16" s="7"/>
      <c r="C16" s="7"/>
      <c r="D16" s="7"/>
      <c r="E16" s="7"/>
      <c r="F16" s="7"/>
      <c r="G16" s="7"/>
      <c r="H16" s="7"/>
      <c r="I16" s="3"/>
      <c r="J16" s="4"/>
      <c r="K16" s="15">
        <f>K20</f>
        <v>180</v>
      </c>
      <c r="M16" s="8" t="s">
        <v>77</v>
      </c>
      <c r="N16" s="7"/>
      <c r="O16" s="7"/>
      <c r="P16" s="7"/>
      <c r="Q16" s="7"/>
      <c r="R16" s="7"/>
      <c r="S16" s="7"/>
      <c r="T16" s="7"/>
      <c r="U16" s="3"/>
      <c r="V16" s="4"/>
      <c r="W16" s="15">
        <f>W20</f>
        <v>945</v>
      </c>
      <c r="Y16" s="8" t="s">
        <v>77</v>
      </c>
      <c r="Z16" s="7"/>
      <c r="AA16" s="7"/>
      <c r="AB16" s="7"/>
      <c r="AC16" s="7"/>
      <c r="AD16" s="7"/>
      <c r="AE16" s="7"/>
      <c r="AF16" s="7"/>
      <c r="AG16" s="3"/>
      <c r="AH16" s="4"/>
      <c r="AI16" s="15">
        <f>AI20</f>
        <v>180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v>180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>
        <f>180+765</f>
        <v>945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180</v>
      </c>
    </row>
    <row r="21" spans="1:35" ht="15">
      <c r="A21" s="9" t="s">
        <v>6</v>
      </c>
      <c r="B21" s="10"/>
      <c r="C21" s="10"/>
      <c r="D21" s="10"/>
      <c r="E21" s="10"/>
      <c r="F21" s="10"/>
      <c r="G21" s="10"/>
      <c r="H21" s="10"/>
      <c r="I21" s="10"/>
      <c r="J21" s="11"/>
      <c r="K21" s="5"/>
      <c r="M21" s="9" t="s">
        <v>6</v>
      </c>
      <c r="N21" s="10"/>
      <c r="O21" s="10"/>
      <c r="P21" s="10"/>
      <c r="Q21" s="10"/>
      <c r="R21" s="10"/>
      <c r="S21" s="10"/>
      <c r="T21" s="10"/>
      <c r="U21" s="10"/>
      <c r="V21" s="11"/>
      <c r="W21" s="5"/>
      <c r="Y21" s="9" t="s">
        <v>6</v>
      </c>
      <c r="Z21" s="10"/>
      <c r="AA21" s="10"/>
      <c r="AB21" s="10"/>
      <c r="AC21" s="10"/>
      <c r="AD21" s="10"/>
      <c r="AE21" s="10"/>
      <c r="AF21" s="10"/>
      <c r="AG21" s="10"/>
      <c r="AH21" s="11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9" t="s">
        <v>9</v>
      </c>
      <c r="B24" s="10"/>
      <c r="C24" s="10"/>
      <c r="D24" s="10"/>
      <c r="E24" s="10"/>
      <c r="F24" s="10"/>
      <c r="G24" s="10"/>
      <c r="H24" s="10"/>
      <c r="I24" s="10"/>
      <c r="J24" s="11"/>
      <c r="K24" s="5"/>
      <c r="M24" s="9" t="s">
        <v>9</v>
      </c>
      <c r="N24" s="10"/>
      <c r="O24" s="10"/>
      <c r="P24" s="10"/>
      <c r="Q24" s="10"/>
      <c r="R24" s="10"/>
      <c r="S24" s="10"/>
      <c r="T24" s="10"/>
      <c r="U24" s="10"/>
      <c r="V24" s="11"/>
      <c r="W24" s="5"/>
      <c r="Y24" s="9" t="s">
        <v>9</v>
      </c>
      <c r="Z24" s="10"/>
      <c r="AA24" s="10"/>
      <c r="AB24" s="10"/>
      <c r="AC24" s="10"/>
      <c r="AD24" s="10"/>
      <c r="AE24" s="10"/>
      <c r="AF24" s="10"/>
      <c r="AG24" s="10"/>
      <c r="AH24" s="11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6"/>
      <c r="M26" s="2" t="s">
        <v>92</v>
      </c>
      <c r="N26" s="3"/>
      <c r="O26" s="3"/>
      <c r="P26" s="3"/>
      <c r="Q26" s="3"/>
      <c r="R26" s="3"/>
      <c r="S26" s="3"/>
      <c r="T26" s="3"/>
      <c r="U26" s="3"/>
      <c r="V26" s="4"/>
      <c r="W26" s="16"/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6"/>
    </row>
    <row r="27" spans="1:35" ht="15">
      <c r="A27" s="9" t="s">
        <v>11</v>
      </c>
      <c r="B27" s="10"/>
      <c r="C27" s="10"/>
      <c r="D27" s="10"/>
      <c r="E27" s="10"/>
      <c r="F27" s="10"/>
      <c r="G27" s="10"/>
      <c r="H27" s="10"/>
      <c r="I27" s="10"/>
      <c r="J27" s="11"/>
      <c r="K27" s="16">
        <f>K11+K12+K13+K14+K15+K16</f>
        <v>6351.311099999999</v>
      </c>
      <c r="M27" s="9" t="s">
        <v>11</v>
      </c>
      <c r="N27" s="10"/>
      <c r="O27" s="10"/>
      <c r="P27" s="10"/>
      <c r="Q27" s="10"/>
      <c r="R27" s="10"/>
      <c r="S27" s="10"/>
      <c r="T27" s="10"/>
      <c r="U27" s="10"/>
      <c r="V27" s="11"/>
      <c r="W27" s="16">
        <f>W11+W12+W13+W14+W15+W16</f>
        <v>7116.311099999999</v>
      </c>
      <c r="Y27" s="9" t="s">
        <v>11</v>
      </c>
      <c r="Z27" s="10"/>
      <c r="AA27" s="10"/>
      <c r="AB27" s="10"/>
      <c r="AC27" s="10"/>
      <c r="AD27" s="10"/>
      <c r="AE27" s="10"/>
      <c r="AF27" s="10"/>
      <c r="AG27" s="10"/>
      <c r="AH27" s="11"/>
      <c r="AI27" s="16">
        <f>AI11+AI12+AI13+AI14+AI15+AI16</f>
        <v>6351.311099999999</v>
      </c>
    </row>
    <row r="28" spans="1:33" ht="15.75">
      <c r="A28" s="1"/>
      <c r="B28" s="1"/>
      <c r="C28" s="1"/>
      <c r="D28" s="1"/>
      <c r="E28" s="25" t="s">
        <v>25</v>
      </c>
      <c r="F28" s="1"/>
      <c r="G28" s="1"/>
      <c r="H28" s="1"/>
      <c r="I28" s="1"/>
      <c r="M28" s="1"/>
      <c r="N28" s="1"/>
      <c r="O28" s="1"/>
      <c r="P28" s="1"/>
      <c r="Q28" s="1"/>
      <c r="R28" s="25" t="s">
        <v>23</v>
      </c>
      <c r="S28" s="1"/>
      <c r="T28" s="1"/>
      <c r="U28" s="1"/>
      <c r="Y28" s="1"/>
      <c r="Z28" s="1"/>
      <c r="AA28" s="1"/>
      <c r="AB28" s="1"/>
      <c r="AC28" s="1"/>
      <c r="AD28" s="25" t="s">
        <v>21</v>
      </c>
      <c r="AE28" s="1"/>
      <c r="AF28" s="1"/>
      <c r="AG28" s="1"/>
    </row>
    <row r="29" spans="1:35" ht="15">
      <c r="A29" s="2" t="s">
        <v>58</v>
      </c>
      <c r="B29" s="3"/>
      <c r="C29" s="3"/>
      <c r="D29" s="3"/>
      <c r="E29" s="3"/>
      <c r="F29" s="3"/>
      <c r="G29" s="3"/>
      <c r="H29" s="3"/>
      <c r="I29" s="3"/>
      <c r="J29" s="4"/>
      <c r="K29" s="19"/>
      <c r="M29" s="2" t="s">
        <v>56</v>
      </c>
      <c r="N29" s="3"/>
      <c r="O29" s="3"/>
      <c r="P29" s="3"/>
      <c r="Q29" s="3"/>
      <c r="R29" s="3"/>
      <c r="S29" s="3"/>
      <c r="T29" s="3"/>
      <c r="U29" s="3"/>
      <c r="V29" s="4"/>
      <c r="W29" s="19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9"/>
    </row>
    <row r="30" spans="1:35" ht="15">
      <c r="A30" s="2" t="s">
        <v>59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AI5+AI9-AI27</f>
        <v>31734.312300000012</v>
      </c>
      <c r="L30" s="17"/>
      <c r="M30" s="2" t="s">
        <v>57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32767.416400000016</v>
      </c>
      <c r="X30" s="17"/>
      <c r="Y30" s="2" t="s">
        <v>72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34115.30670000002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f>K6</f>
        <v>853.57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853.57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853.57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18</v>
      </c>
    </row>
    <row r="33" spans="1:35" ht="15">
      <c r="A33" s="2" t="s">
        <v>39</v>
      </c>
      <c r="B33" s="3"/>
      <c r="C33" s="3"/>
      <c r="D33" s="3"/>
      <c r="E33" s="3"/>
      <c r="F33" s="3"/>
      <c r="G33" s="3"/>
      <c r="H33" s="3"/>
      <c r="I33" s="3"/>
      <c r="J33" s="4"/>
      <c r="K33" s="15">
        <f>K8</f>
        <v>9.36</v>
      </c>
      <c r="M33" s="2" t="s">
        <v>46</v>
      </c>
      <c r="N33" s="3"/>
      <c r="O33" s="3"/>
      <c r="P33" s="3"/>
      <c r="Q33" s="3"/>
      <c r="R33" s="3"/>
      <c r="S33" s="3"/>
      <c r="T33" s="3"/>
      <c r="U33" s="3"/>
      <c r="V33" s="4"/>
      <c r="W33" s="16">
        <f>K33</f>
        <v>9.36</v>
      </c>
      <c r="Y33" s="2" t="s">
        <v>39</v>
      </c>
      <c r="Z33" s="3"/>
      <c r="AA33" s="3"/>
      <c r="AB33" s="3"/>
      <c r="AC33" s="3"/>
      <c r="AD33" s="3"/>
      <c r="AE33" s="3"/>
      <c r="AF33" s="3"/>
      <c r="AG33" s="3"/>
      <c r="AH33" s="4"/>
      <c r="AI33" s="16">
        <f>W33</f>
        <v>9.36</v>
      </c>
    </row>
    <row r="34" spans="1:35" ht="15">
      <c r="A34" s="2" t="s">
        <v>26</v>
      </c>
      <c r="B34" s="3"/>
      <c r="C34" s="3"/>
      <c r="D34" s="3"/>
      <c r="E34" s="3"/>
      <c r="F34" s="3"/>
      <c r="G34" s="3"/>
      <c r="H34" s="3"/>
      <c r="I34" s="3"/>
      <c r="J34" s="4"/>
      <c r="K34" s="16">
        <f>K9</f>
        <v>7989.4152</v>
      </c>
      <c r="M34" s="2" t="s">
        <v>24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7989.4152</v>
      </c>
      <c r="Y34" s="2" t="s">
        <v>22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7989.4152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6">
        <f>K11</f>
        <v>3525.2441</v>
      </c>
      <c r="M36" s="8" t="s">
        <v>93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3525.2441</v>
      </c>
      <c r="Y36" s="8" t="s">
        <v>93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3525.2441</v>
      </c>
    </row>
    <row r="37" spans="1:35" ht="15.75">
      <c r="A37" s="8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6">
        <f>K12</f>
        <v>179.2497</v>
      </c>
      <c r="M37" s="8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179.2497</v>
      </c>
      <c r="Y37" s="8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179.2497</v>
      </c>
    </row>
    <row r="38" spans="1:35" ht="15.75">
      <c r="A38" s="8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6">
        <f>K13</f>
        <v>1613.2473</v>
      </c>
      <c r="M38" s="8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1613.2473</v>
      </c>
      <c r="Y38" s="8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1613.2473</v>
      </c>
    </row>
    <row r="39" spans="1:35" ht="15.75">
      <c r="A39" s="8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6">
        <f>K14</f>
        <v>853.57</v>
      </c>
      <c r="M39" s="8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853.57</v>
      </c>
      <c r="Y39" s="8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853.57</v>
      </c>
    </row>
    <row r="40" spans="1:35" ht="15.75">
      <c r="A40" s="8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5">
        <v>0</v>
      </c>
      <c r="M40" s="8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6">
        <f>W31*0.34</f>
        <v>290.21380000000005</v>
      </c>
      <c r="Y40" s="8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W40</f>
        <v>290.21380000000005</v>
      </c>
    </row>
    <row r="41" spans="1:35" ht="15.75">
      <c r="A41" s="8" t="s">
        <v>77</v>
      </c>
      <c r="B41" s="7"/>
      <c r="C41" s="7"/>
      <c r="D41" s="7"/>
      <c r="E41" s="7"/>
      <c r="F41" s="7"/>
      <c r="G41" s="7"/>
      <c r="H41" s="7"/>
      <c r="I41" s="3"/>
      <c r="J41" s="4"/>
      <c r="K41" s="15">
        <f>K45</f>
        <v>785</v>
      </c>
      <c r="M41" s="8" t="s">
        <v>77</v>
      </c>
      <c r="N41" s="7"/>
      <c r="O41" s="7"/>
      <c r="P41" s="7"/>
      <c r="Q41" s="7"/>
      <c r="R41" s="7"/>
      <c r="S41" s="7"/>
      <c r="T41" s="7"/>
      <c r="U41" s="3"/>
      <c r="V41" s="4"/>
      <c r="W41" s="15">
        <f>W45</f>
        <v>180</v>
      </c>
      <c r="Y41" s="8" t="s">
        <v>77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>AI45</f>
        <v>305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f>180+605</f>
        <v>785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v>180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f>180+125</f>
        <v>305</v>
      </c>
    </row>
    <row r="46" spans="1:35" ht="15">
      <c r="A46" s="9" t="s">
        <v>6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6</v>
      </c>
      <c r="N46" s="10"/>
      <c r="O46" s="10"/>
      <c r="P46" s="10"/>
      <c r="Q46" s="10"/>
      <c r="R46" s="10"/>
      <c r="S46" s="10"/>
      <c r="T46" s="10"/>
      <c r="U46" s="10"/>
      <c r="V46" s="11"/>
      <c r="W46" s="5"/>
      <c r="Y46" s="9" t="s">
        <v>6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9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9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9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6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6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6"/>
    </row>
    <row r="52" spans="1:35" ht="15">
      <c r="A52" s="9" t="s">
        <v>11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K36+K37+K38+K39+K40+K41</f>
        <v>6956.311099999999</v>
      </c>
      <c r="M52" s="9" t="s">
        <v>11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W36+W37+W38+W39+W40+W41</f>
        <v>6641.524899999999</v>
      </c>
      <c r="Y52" s="9" t="s">
        <v>11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6766.524899999999</v>
      </c>
    </row>
    <row r="54" spans="5:30" ht="12.75">
      <c r="E54" s="20" t="s">
        <v>13</v>
      </c>
      <c r="R54" s="21" t="s">
        <v>14</v>
      </c>
      <c r="AD54" s="21" t="s">
        <v>15</v>
      </c>
    </row>
    <row r="55" spans="1:35" ht="15">
      <c r="A55" s="2" t="s">
        <v>60</v>
      </c>
      <c r="B55" s="3"/>
      <c r="C55" s="3"/>
      <c r="D55" s="3"/>
      <c r="E55" s="3"/>
      <c r="F55" s="3"/>
      <c r="G55" s="3"/>
      <c r="H55" s="3"/>
      <c r="I55" s="3"/>
      <c r="J55" s="4"/>
      <c r="K55" s="19"/>
      <c r="M55" s="2" t="s">
        <v>62</v>
      </c>
      <c r="N55" s="3"/>
      <c r="O55" s="3"/>
      <c r="P55" s="3"/>
      <c r="Q55" s="3"/>
      <c r="R55" s="3"/>
      <c r="S55" s="3"/>
      <c r="T55" s="3"/>
      <c r="U55" s="3"/>
      <c r="V55" s="4"/>
      <c r="W55" s="19"/>
      <c r="Y55" s="2" t="s">
        <v>70</v>
      </c>
      <c r="Z55" s="3"/>
      <c r="AA55" s="3"/>
      <c r="AB55" s="3"/>
      <c r="AC55" s="3"/>
      <c r="AD55" s="3"/>
      <c r="AE55" s="3"/>
      <c r="AF55" s="3"/>
      <c r="AG55" s="3"/>
      <c r="AH55" s="4"/>
      <c r="AI55" s="19"/>
    </row>
    <row r="56" spans="1:35" ht="15">
      <c r="A56" s="2" t="s">
        <v>61</v>
      </c>
      <c r="B56" s="3"/>
      <c r="C56" s="3"/>
      <c r="D56" s="3"/>
      <c r="E56" s="3"/>
      <c r="F56" s="3"/>
      <c r="G56" s="3"/>
      <c r="H56" s="3"/>
      <c r="I56" s="3"/>
      <c r="J56" s="4"/>
      <c r="K56" s="13">
        <f>AI30+AI34-AI52</f>
        <v>35338.19700000003</v>
      </c>
      <c r="M56" s="2" t="s">
        <v>63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36686.087300000036</v>
      </c>
      <c r="Y56" s="2" t="s">
        <v>71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38033.97760000004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853.57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853.57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853.57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18</v>
      </c>
    </row>
    <row r="59" spans="1:35" ht="15">
      <c r="A59" s="2" t="s">
        <v>39</v>
      </c>
      <c r="B59" s="3"/>
      <c r="C59" s="3"/>
      <c r="D59" s="3"/>
      <c r="E59" s="3"/>
      <c r="F59" s="3"/>
      <c r="G59" s="3"/>
      <c r="H59" s="3"/>
      <c r="I59" s="3"/>
      <c r="J59" s="4"/>
      <c r="K59" s="14">
        <f>K33</f>
        <v>9.36</v>
      </c>
      <c r="M59" s="2" t="s">
        <v>46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39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27</v>
      </c>
      <c r="B60" s="3"/>
      <c r="C60" s="3"/>
      <c r="D60" s="3"/>
      <c r="E60" s="3"/>
      <c r="F60" s="3"/>
      <c r="G60" s="3"/>
      <c r="H60" s="3"/>
      <c r="I60" s="3"/>
      <c r="J60" s="4"/>
      <c r="K60" s="16">
        <f>K34</f>
        <v>7989.4152</v>
      </c>
      <c r="M60" s="2" t="s">
        <v>47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7989.4152</v>
      </c>
      <c r="Y60" s="2" t="s">
        <v>28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7989.4152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6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93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3525.2441</v>
      </c>
      <c r="M62" s="8" t="s">
        <v>93</v>
      </c>
      <c r="N62" s="3"/>
      <c r="O62" s="3"/>
      <c r="P62" s="3"/>
      <c r="Q62" s="3"/>
      <c r="R62" s="3"/>
      <c r="S62" s="3"/>
      <c r="T62" s="3"/>
      <c r="U62" s="3"/>
      <c r="V62" s="4"/>
      <c r="W62" s="16">
        <f aca="true" t="shared" si="0" ref="W62:W67">K62</f>
        <v>3525.2441</v>
      </c>
      <c r="Y62" s="8" t="s">
        <v>93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3525.2441</v>
      </c>
    </row>
    <row r="63" spans="1:35" ht="15.75">
      <c r="A63" s="8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179.2497</v>
      </c>
      <c r="M63" s="8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6">
        <f t="shared" si="0"/>
        <v>179.2497</v>
      </c>
      <c r="Y63" s="8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179.2497</v>
      </c>
    </row>
    <row r="64" spans="1:35" ht="15.75">
      <c r="A64" s="8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6">
        <f>K38</f>
        <v>1613.2473</v>
      </c>
      <c r="M64" s="8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6">
        <f t="shared" si="0"/>
        <v>1613.2473</v>
      </c>
      <c r="Y64" s="8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1613.2473</v>
      </c>
    </row>
    <row r="65" spans="1:35" ht="15.75">
      <c r="A65" s="8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853.57</v>
      </c>
      <c r="M65" s="8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6">
        <f t="shared" si="0"/>
        <v>853.57</v>
      </c>
      <c r="Y65" s="8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853.57</v>
      </c>
    </row>
    <row r="66" spans="1:35" ht="15.75">
      <c r="A66" s="8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6">
        <f>W40</f>
        <v>290.21380000000005</v>
      </c>
      <c r="M66" s="8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6">
        <f t="shared" si="0"/>
        <v>290.21380000000005</v>
      </c>
      <c r="Y66" s="8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v>0</v>
      </c>
    </row>
    <row r="67" spans="1:35" ht="15.75">
      <c r="A67" s="8" t="s">
        <v>77</v>
      </c>
      <c r="B67" s="7"/>
      <c r="C67" s="7"/>
      <c r="D67" s="7"/>
      <c r="E67" s="7"/>
      <c r="F67" s="7"/>
      <c r="G67" s="7"/>
      <c r="H67" s="7"/>
      <c r="I67" s="3"/>
      <c r="J67" s="4"/>
      <c r="K67" s="15">
        <f>K71</f>
        <v>180</v>
      </c>
      <c r="M67" s="8" t="s">
        <v>77</v>
      </c>
      <c r="N67" s="7"/>
      <c r="O67" s="7"/>
      <c r="P67" s="7"/>
      <c r="Q67" s="7"/>
      <c r="R67" s="7"/>
      <c r="S67" s="7"/>
      <c r="T67" s="7"/>
      <c r="U67" s="3"/>
      <c r="V67" s="4"/>
      <c r="W67" s="15">
        <f t="shared" si="0"/>
        <v>180</v>
      </c>
      <c r="Y67" s="8" t="s">
        <v>77</v>
      </c>
      <c r="Z67" s="7"/>
      <c r="AA67" s="7"/>
      <c r="AB67" s="7"/>
      <c r="AC67" s="7"/>
      <c r="AD67" s="7"/>
      <c r="AE67" s="7"/>
      <c r="AF67" s="7"/>
      <c r="AG67" s="3"/>
      <c r="AH67" s="4"/>
      <c r="AI67" s="16">
        <f>AI71+AI77</f>
        <v>2607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v>180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v>180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180</v>
      </c>
    </row>
    <row r="72" spans="1:35" ht="15">
      <c r="A72" s="9" t="s">
        <v>6</v>
      </c>
      <c r="B72" s="10"/>
      <c r="C72" s="10"/>
      <c r="D72" s="10"/>
      <c r="E72" s="10"/>
      <c r="F72" s="10"/>
      <c r="G72" s="10"/>
      <c r="H72" s="10"/>
      <c r="I72" s="10"/>
      <c r="J72" s="11"/>
      <c r="K72" s="5"/>
      <c r="M72" s="9" t="s">
        <v>6</v>
      </c>
      <c r="N72" s="10"/>
      <c r="O72" s="10"/>
      <c r="P72" s="10"/>
      <c r="Q72" s="10"/>
      <c r="R72" s="10"/>
      <c r="S72" s="10"/>
      <c r="T72" s="10"/>
      <c r="U72" s="10"/>
      <c r="V72" s="11"/>
      <c r="W72" s="5"/>
      <c r="Y72" s="9" t="s">
        <v>6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9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9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4"/>
      <c r="K77" s="16"/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6"/>
      <c r="Y77" s="2" t="s">
        <v>94</v>
      </c>
      <c r="Z77" s="3"/>
      <c r="AA77" s="3"/>
      <c r="AB77" s="3"/>
      <c r="AC77" s="3"/>
      <c r="AD77" s="3"/>
      <c r="AE77" s="3"/>
      <c r="AF77" s="3"/>
      <c r="AG77" s="3"/>
      <c r="AH77" s="4"/>
      <c r="AI77" s="27">
        <v>2427</v>
      </c>
    </row>
    <row r="78" spans="1:35" ht="15">
      <c r="A78" s="9" t="s">
        <v>11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6641.524899999999</v>
      </c>
      <c r="M78" s="9" t="s">
        <v>11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K78</f>
        <v>6641.524899999999</v>
      </c>
      <c r="Y78" s="9" t="s">
        <v>11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8778.311099999999</v>
      </c>
    </row>
    <row r="80" spans="5:30" ht="12.75">
      <c r="E80" s="20" t="s">
        <v>17</v>
      </c>
      <c r="R80" s="21" t="s">
        <v>18</v>
      </c>
      <c r="AD80" s="21" t="s">
        <v>19</v>
      </c>
    </row>
    <row r="81" spans="1:36" ht="15">
      <c r="A81" s="2" t="s">
        <v>66</v>
      </c>
      <c r="B81" s="3"/>
      <c r="C81" s="3"/>
      <c r="D81" s="3"/>
      <c r="E81" s="3"/>
      <c r="F81" s="3"/>
      <c r="G81" s="3"/>
      <c r="H81" s="3"/>
      <c r="I81" s="3"/>
      <c r="J81" s="4"/>
      <c r="K81" s="19"/>
      <c r="M81" s="2" t="s">
        <v>64</v>
      </c>
      <c r="N81" s="3"/>
      <c r="O81" s="3"/>
      <c r="P81" s="3"/>
      <c r="Q81" s="3"/>
      <c r="R81" s="3"/>
      <c r="S81" s="3"/>
      <c r="T81" s="3"/>
      <c r="U81" s="3"/>
      <c r="V81" s="4"/>
      <c r="W81" s="16" t="s">
        <v>20</v>
      </c>
      <c r="X81" s="17"/>
      <c r="Y81" s="2" t="s">
        <v>68</v>
      </c>
      <c r="Z81" s="3"/>
      <c r="AA81" s="3"/>
      <c r="AB81" s="3"/>
      <c r="AC81" s="3"/>
      <c r="AD81" s="3"/>
      <c r="AE81" s="3"/>
      <c r="AF81" s="3"/>
      <c r="AG81" s="3"/>
      <c r="AH81" s="4"/>
      <c r="AI81" s="16" t="s">
        <v>20</v>
      </c>
      <c r="AJ81" s="18"/>
    </row>
    <row r="82" spans="1:35" ht="15">
      <c r="A82" s="2" t="s">
        <v>67</v>
      </c>
      <c r="B82" s="3"/>
      <c r="C82" s="3"/>
      <c r="D82" s="3"/>
      <c r="E82" s="3"/>
      <c r="F82" s="3"/>
      <c r="G82" s="3"/>
      <c r="H82" s="3"/>
      <c r="I82" s="3"/>
      <c r="J82" s="4"/>
      <c r="K82" s="13">
        <f>AI56+AI60-AI78</f>
        <v>37245.081700000046</v>
      </c>
      <c r="M82" s="2" t="s">
        <v>65</v>
      </c>
      <c r="N82" s="3"/>
      <c r="O82" s="3"/>
      <c r="P82" s="3"/>
      <c r="Q82" s="3"/>
      <c r="R82" s="3"/>
      <c r="S82" s="3"/>
      <c r="T82" s="3"/>
      <c r="U82" s="3"/>
      <c r="V82" s="4"/>
      <c r="W82" s="16">
        <f>K82+K86-K104</f>
        <v>34044.18580000005</v>
      </c>
      <c r="Y82" s="2" t="s">
        <v>69</v>
      </c>
      <c r="Z82" s="3"/>
      <c r="AA82" s="3"/>
      <c r="AB82" s="3"/>
      <c r="AC82" s="3"/>
      <c r="AD82" s="3"/>
      <c r="AE82" s="3"/>
      <c r="AF82" s="3"/>
      <c r="AG82" s="3"/>
      <c r="AH82" s="4"/>
      <c r="AI82" s="13">
        <f>W82+W86-W104</f>
        <v>35682.289900000054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853.57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v>853.57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853.57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18</v>
      </c>
    </row>
    <row r="85" spans="1:35" ht="15">
      <c r="A85" s="2" t="s">
        <v>39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39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39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30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7989.4152</v>
      </c>
      <c r="M86" s="2" t="s">
        <v>29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7989.4152</v>
      </c>
      <c r="Y86" s="2" t="s">
        <v>48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7989.4152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93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3525.2441</v>
      </c>
      <c r="M88" s="8" t="s">
        <v>93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3525.2441</v>
      </c>
      <c r="Y88" s="8" t="s">
        <v>93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3525.2441</v>
      </c>
    </row>
    <row r="89" spans="1:35" ht="15.75">
      <c r="A89" s="8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179.2497</v>
      </c>
      <c r="M89" s="8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179.2497</v>
      </c>
      <c r="Y89" s="8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179.2497</v>
      </c>
    </row>
    <row r="90" spans="1:35" ht="15.75">
      <c r="A90" s="8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1613.2473</v>
      </c>
      <c r="M90" s="8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1613.2473</v>
      </c>
      <c r="Y90" s="8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1613.2473</v>
      </c>
    </row>
    <row r="91" spans="1:35" ht="15.75">
      <c r="A91" s="8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853.57</v>
      </c>
      <c r="M91" s="8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853.57</v>
      </c>
      <c r="Y91" s="8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853.57</v>
      </c>
    </row>
    <row r="92" spans="1:35" ht="15.75">
      <c r="A92" s="8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8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5">
        <v>0</v>
      </c>
      <c r="Y92" s="8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v>0</v>
      </c>
    </row>
    <row r="93" spans="1:35" ht="15.75">
      <c r="A93" s="8" t="s">
        <v>77</v>
      </c>
      <c r="B93" s="7"/>
      <c r="C93" s="7"/>
      <c r="D93" s="7"/>
      <c r="E93" s="7"/>
      <c r="F93" s="7"/>
      <c r="G93" s="7"/>
      <c r="H93" s="7"/>
      <c r="I93" s="3"/>
      <c r="J93" s="4"/>
      <c r="K93" s="15">
        <f>K97+K98</f>
        <v>5019</v>
      </c>
      <c r="M93" s="8" t="s">
        <v>77</v>
      </c>
      <c r="N93" s="7"/>
      <c r="O93" s="7"/>
      <c r="P93" s="7"/>
      <c r="Q93" s="7"/>
      <c r="R93" s="7"/>
      <c r="S93" s="7"/>
      <c r="T93" s="7"/>
      <c r="U93" s="3"/>
      <c r="V93" s="4"/>
      <c r="W93" s="15">
        <v>180</v>
      </c>
      <c r="Y93" s="8" t="s">
        <v>77</v>
      </c>
      <c r="Z93" s="7"/>
      <c r="AA93" s="7"/>
      <c r="AB93" s="7"/>
      <c r="AC93" s="7"/>
      <c r="AD93" s="7"/>
      <c r="AE93" s="7"/>
      <c r="AF93" s="7"/>
      <c r="AG93" s="3"/>
      <c r="AH93" s="4"/>
      <c r="AI93" s="15">
        <f>AI97</f>
        <v>180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v>180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v>180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180</v>
      </c>
    </row>
    <row r="98" spans="1:35" ht="15">
      <c r="A98" s="9" t="s">
        <v>6</v>
      </c>
      <c r="B98" s="10"/>
      <c r="C98" s="10"/>
      <c r="D98" s="10"/>
      <c r="E98" s="10"/>
      <c r="F98" s="10"/>
      <c r="G98" s="10"/>
      <c r="H98" s="10"/>
      <c r="I98" s="10"/>
      <c r="J98" s="11"/>
      <c r="K98" s="5">
        <v>4839</v>
      </c>
      <c r="M98" s="9" t="s">
        <v>6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6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9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9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6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6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6"/>
    </row>
    <row r="104" spans="1:35" ht="15">
      <c r="A104" s="9" t="s">
        <v>11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K88+K89+K90+K91+K92+K93</f>
        <v>11190.311099999999</v>
      </c>
      <c r="M104" s="9" t="s">
        <v>11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W88+W89+W90+W91+W92+W93</f>
        <v>6351.311099999999</v>
      </c>
      <c r="Y104" s="9" t="s">
        <v>11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W104</f>
        <v>6351.311099999999</v>
      </c>
    </row>
    <row r="107" ht="12.75">
      <c r="AI107" s="26">
        <f>AI82+AI86-AI104</f>
        <v>37320.39400000006</v>
      </c>
    </row>
    <row r="108" spans="11:22" ht="15">
      <c r="K108" t="s">
        <v>95</v>
      </c>
      <c r="L108" t="s">
        <v>96</v>
      </c>
      <c r="M108" s="28" t="s">
        <v>97</v>
      </c>
      <c r="N108" t="s">
        <v>25</v>
      </c>
      <c r="O108" t="s">
        <v>23</v>
      </c>
      <c r="P108" t="s">
        <v>21</v>
      </c>
      <c r="Q108" t="s">
        <v>13</v>
      </c>
      <c r="R108" t="s">
        <v>14</v>
      </c>
      <c r="S108" t="s">
        <v>15</v>
      </c>
      <c r="T108" t="s">
        <v>98</v>
      </c>
      <c r="U108" t="s">
        <v>18</v>
      </c>
      <c r="V108" t="s">
        <v>19</v>
      </c>
    </row>
    <row r="109" spans="1:35" ht="15">
      <c r="A109" s="2" t="s">
        <v>99</v>
      </c>
      <c r="B109" s="3"/>
      <c r="C109" s="3"/>
      <c r="D109" s="3"/>
      <c r="E109" s="3"/>
      <c r="F109" s="3"/>
      <c r="G109" s="3"/>
      <c r="H109" s="3"/>
      <c r="I109" s="3"/>
      <c r="J109" s="4"/>
      <c r="K109" s="16"/>
      <c r="L109" s="5"/>
      <c r="M109" s="5"/>
      <c r="N109" s="19"/>
      <c r="O109" s="5"/>
      <c r="P109" s="5"/>
      <c r="Q109" s="5"/>
      <c r="R109" s="5"/>
      <c r="S109" s="6" t="s">
        <v>20</v>
      </c>
      <c r="T109" s="6" t="s">
        <v>20</v>
      </c>
      <c r="U109" s="6" t="s">
        <v>20</v>
      </c>
      <c r="V109" s="6" t="s">
        <v>20</v>
      </c>
      <c r="AI109" s="18"/>
    </row>
    <row r="110" spans="1:22" ht="15">
      <c r="A110" s="2" t="s">
        <v>100</v>
      </c>
      <c r="B110" s="3"/>
      <c r="C110" s="3"/>
      <c r="D110" s="3"/>
      <c r="E110" s="3"/>
      <c r="F110" s="3"/>
      <c r="G110" s="3"/>
      <c r="H110" s="3"/>
      <c r="I110" s="3"/>
      <c r="J110" s="4"/>
      <c r="K110" s="16">
        <f>K5</f>
        <v>27585</v>
      </c>
      <c r="L110" s="27">
        <f>W5</f>
        <v>29223.104100000004</v>
      </c>
      <c r="M110" s="6">
        <f>AI5</f>
        <v>30096.20820000001</v>
      </c>
      <c r="N110" s="6">
        <f>K30</f>
        <v>31734.312300000012</v>
      </c>
      <c r="O110" s="6">
        <f>W30</f>
        <v>32767.416400000016</v>
      </c>
      <c r="P110" s="6">
        <f>AI30</f>
        <v>34115.30670000002</v>
      </c>
      <c r="Q110" s="6">
        <f>K56</f>
        <v>35338.19700000003</v>
      </c>
      <c r="R110" s="6">
        <f>W56</f>
        <v>36686.087300000036</v>
      </c>
      <c r="S110" s="6">
        <f>AI56</f>
        <v>38033.97760000004</v>
      </c>
      <c r="T110" s="6">
        <f>K82</f>
        <v>37245.081700000046</v>
      </c>
      <c r="U110" s="6">
        <f>W82</f>
        <v>34044.18580000005</v>
      </c>
      <c r="V110" s="6">
        <f>AI82</f>
        <v>35682.289900000054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31">
        <f aca="true" t="shared" si="1" ref="K111:K132">K6</f>
        <v>853.57</v>
      </c>
      <c r="L111" s="31">
        <f aca="true" t="shared" si="2" ref="L111:L132">W6</f>
        <v>853.57</v>
      </c>
      <c r="M111" s="19">
        <f aca="true" t="shared" si="3" ref="M111:M132">AI6</f>
        <v>853.57</v>
      </c>
      <c r="N111" s="19">
        <f aca="true" t="shared" si="4" ref="N111:N132">K31</f>
        <v>853.57</v>
      </c>
      <c r="O111" s="19">
        <f aca="true" t="shared" si="5" ref="O111:O132">W31</f>
        <v>853.57</v>
      </c>
      <c r="P111" s="19">
        <f aca="true" t="shared" si="6" ref="P111:P132">AI31</f>
        <v>853.57</v>
      </c>
      <c r="Q111" s="19">
        <f aca="true" t="shared" si="7" ref="Q111:Q132">K57</f>
        <v>853.57</v>
      </c>
      <c r="R111" s="19">
        <f aca="true" t="shared" si="8" ref="R111:R132">W57</f>
        <v>853.57</v>
      </c>
      <c r="S111" s="19">
        <f aca="true" t="shared" si="9" ref="S111:S132">AI57</f>
        <v>853.57</v>
      </c>
      <c r="T111" s="19">
        <f aca="true" t="shared" si="10" ref="T111:T132">K83</f>
        <v>853.57</v>
      </c>
      <c r="U111" s="19">
        <f aca="true" t="shared" si="11" ref="U111:U132">W83</f>
        <v>853.57</v>
      </c>
      <c r="V111" s="19">
        <f aca="true" t="shared" si="12" ref="V111:V132">AI83</f>
        <v>853.57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7">
        <f t="shared" si="1"/>
        <v>18</v>
      </c>
      <c r="L112" s="27">
        <f t="shared" si="2"/>
        <v>18</v>
      </c>
      <c r="M112" s="6">
        <f t="shared" si="3"/>
        <v>18</v>
      </c>
      <c r="N112" s="6">
        <f t="shared" si="4"/>
        <v>18</v>
      </c>
      <c r="O112" s="6">
        <f t="shared" si="5"/>
        <v>18</v>
      </c>
      <c r="P112" s="6">
        <f t="shared" si="6"/>
        <v>18</v>
      </c>
      <c r="Q112" s="6">
        <f t="shared" si="7"/>
        <v>18</v>
      </c>
      <c r="R112" s="6">
        <f t="shared" si="8"/>
        <v>18</v>
      </c>
      <c r="S112" s="6">
        <f t="shared" si="9"/>
        <v>18</v>
      </c>
      <c r="T112" s="6">
        <f t="shared" si="10"/>
        <v>18</v>
      </c>
      <c r="U112" s="6">
        <f t="shared" si="11"/>
        <v>18</v>
      </c>
      <c r="V112" s="6">
        <f t="shared" si="12"/>
        <v>18</v>
      </c>
    </row>
    <row r="113" spans="1:22" ht="15">
      <c r="A113" s="2" t="s">
        <v>39</v>
      </c>
      <c r="B113" s="3"/>
      <c r="C113" s="3"/>
      <c r="D113" s="3"/>
      <c r="E113" s="3"/>
      <c r="F113" s="3"/>
      <c r="G113" s="3"/>
      <c r="H113" s="3"/>
      <c r="I113" s="3"/>
      <c r="J113" s="4"/>
      <c r="K113" s="29">
        <f t="shared" si="1"/>
        <v>9.36</v>
      </c>
      <c r="L113" s="29">
        <f t="shared" si="2"/>
        <v>9.36</v>
      </c>
      <c r="M113" s="30">
        <f t="shared" si="3"/>
        <v>9.36</v>
      </c>
      <c r="N113" s="30">
        <f t="shared" si="4"/>
        <v>9.36</v>
      </c>
      <c r="O113" s="30">
        <f t="shared" si="5"/>
        <v>9.36</v>
      </c>
      <c r="P113" s="30">
        <f t="shared" si="6"/>
        <v>9.36</v>
      </c>
      <c r="Q113" s="30">
        <f t="shared" si="7"/>
        <v>9.36</v>
      </c>
      <c r="R113" s="30">
        <f t="shared" si="8"/>
        <v>9.36</v>
      </c>
      <c r="S113" s="30">
        <f t="shared" si="9"/>
        <v>9.36</v>
      </c>
      <c r="T113" s="30">
        <f t="shared" si="10"/>
        <v>9.36</v>
      </c>
      <c r="U113" s="30">
        <f t="shared" si="11"/>
        <v>9.36</v>
      </c>
      <c r="V113" s="30">
        <f t="shared" si="12"/>
        <v>9.36</v>
      </c>
    </row>
    <row r="114" spans="1:22" ht="15">
      <c r="A114" s="2" t="s">
        <v>101</v>
      </c>
      <c r="B114" s="3"/>
      <c r="C114" s="3"/>
      <c r="D114" s="3"/>
      <c r="E114" s="3"/>
      <c r="F114" s="3"/>
      <c r="G114" s="3"/>
      <c r="H114" s="3"/>
      <c r="I114" s="3"/>
      <c r="J114" s="4"/>
      <c r="K114" s="27">
        <f t="shared" si="1"/>
        <v>7989.4152</v>
      </c>
      <c r="L114" s="27">
        <f t="shared" si="2"/>
        <v>7989.4152</v>
      </c>
      <c r="M114" s="6">
        <f t="shared" si="3"/>
        <v>7989.4152</v>
      </c>
      <c r="N114" s="6">
        <f t="shared" si="4"/>
        <v>7989.4152</v>
      </c>
      <c r="O114" s="6">
        <f t="shared" si="5"/>
        <v>7989.4152</v>
      </c>
      <c r="P114" s="6">
        <f t="shared" si="6"/>
        <v>7989.4152</v>
      </c>
      <c r="Q114" s="6">
        <f t="shared" si="7"/>
        <v>7989.4152</v>
      </c>
      <c r="R114" s="6">
        <f t="shared" si="8"/>
        <v>7989.4152</v>
      </c>
      <c r="S114" s="6">
        <f t="shared" si="9"/>
        <v>7989.4152</v>
      </c>
      <c r="T114" s="6">
        <f t="shared" si="10"/>
        <v>7989.4152</v>
      </c>
      <c r="U114" s="6">
        <f t="shared" si="11"/>
        <v>7989.4152</v>
      </c>
      <c r="V114" s="6">
        <f t="shared" si="12"/>
        <v>7989.4152</v>
      </c>
    </row>
    <row r="115" spans="1:22" ht="15.75">
      <c r="A115" s="2"/>
      <c r="B115" s="7" t="s">
        <v>2</v>
      </c>
      <c r="C115" s="7"/>
      <c r="D115" s="3"/>
      <c r="E115" s="3"/>
      <c r="F115" s="3"/>
      <c r="G115" s="3"/>
      <c r="H115" s="3"/>
      <c r="I115" s="3"/>
      <c r="J115" s="4"/>
      <c r="K115" s="27"/>
      <c r="L115" s="27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5.75">
      <c r="A116" s="8" t="s">
        <v>93</v>
      </c>
      <c r="B116" s="3"/>
      <c r="C116" s="3"/>
      <c r="D116" s="3"/>
      <c r="E116" s="3"/>
      <c r="F116" s="3"/>
      <c r="G116" s="3"/>
      <c r="H116" s="3"/>
      <c r="I116" s="3"/>
      <c r="J116" s="4"/>
      <c r="K116" s="27">
        <f t="shared" si="1"/>
        <v>3525.2441</v>
      </c>
      <c r="L116" s="27">
        <f t="shared" si="2"/>
        <v>3525.2441</v>
      </c>
      <c r="M116" s="6">
        <f t="shared" si="3"/>
        <v>3525.2441</v>
      </c>
      <c r="N116" s="6">
        <f t="shared" si="4"/>
        <v>3525.2441</v>
      </c>
      <c r="O116" s="6">
        <f t="shared" si="5"/>
        <v>3525.2441</v>
      </c>
      <c r="P116" s="6">
        <f t="shared" si="6"/>
        <v>3525.2441</v>
      </c>
      <c r="Q116" s="6">
        <f t="shared" si="7"/>
        <v>3525.2441</v>
      </c>
      <c r="R116" s="6">
        <f t="shared" si="8"/>
        <v>3525.2441</v>
      </c>
      <c r="S116" s="6">
        <f t="shared" si="9"/>
        <v>3525.2441</v>
      </c>
      <c r="T116" s="6">
        <f t="shared" si="10"/>
        <v>3525.2441</v>
      </c>
      <c r="U116" s="6">
        <f t="shared" si="11"/>
        <v>3525.2441</v>
      </c>
      <c r="V116" s="6">
        <f t="shared" si="12"/>
        <v>3525.2441</v>
      </c>
    </row>
    <row r="117" spans="1:22" ht="15.75">
      <c r="A117" s="8" t="s">
        <v>16</v>
      </c>
      <c r="B117" s="3"/>
      <c r="C117" s="3"/>
      <c r="D117" s="3"/>
      <c r="E117" s="3"/>
      <c r="F117" s="3"/>
      <c r="G117" s="3"/>
      <c r="H117" s="3"/>
      <c r="I117" s="3"/>
      <c r="J117" s="4"/>
      <c r="K117" s="27">
        <f t="shared" si="1"/>
        <v>179.2497</v>
      </c>
      <c r="L117" s="27">
        <f t="shared" si="2"/>
        <v>179.2497</v>
      </c>
      <c r="M117" s="6">
        <f t="shared" si="3"/>
        <v>179.2497</v>
      </c>
      <c r="N117" s="6">
        <f t="shared" si="4"/>
        <v>179.2497</v>
      </c>
      <c r="O117" s="6">
        <f t="shared" si="5"/>
        <v>179.2497</v>
      </c>
      <c r="P117" s="6">
        <f t="shared" si="6"/>
        <v>179.2497</v>
      </c>
      <c r="Q117" s="6">
        <f t="shared" si="7"/>
        <v>179.2497</v>
      </c>
      <c r="R117" s="6">
        <f t="shared" si="8"/>
        <v>179.2497</v>
      </c>
      <c r="S117" s="6">
        <f t="shared" si="9"/>
        <v>179.2497</v>
      </c>
      <c r="T117" s="6">
        <f t="shared" si="10"/>
        <v>179.2497</v>
      </c>
      <c r="U117" s="6">
        <f t="shared" si="11"/>
        <v>179.2497</v>
      </c>
      <c r="V117" s="6">
        <f t="shared" si="12"/>
        <v>179.2497</v>
      </c>
    </row>
    <row r="118" spans="1:22" ht="15.75">
      <c r="A118" s="8" t="s">
        <v>49</v>
      </c>
      <c r="B118" s="3"/>
      <c r="C118" s="3"/>
      <c r="D118" s="3"/>
      <c r="E118" s="3"/>
      <c r="F118" s="3"/>
      <c r="G118" s="3"/>
      <c r="H118" s="3"/>
      <c r="I118" s="3"/>
      <c r="J118" s="4"/>
      <c r="K118" s="27">
        <f t="shared" si="1"/>
        <v>1613.2473</v>
      </c>
      <c r="L118" s="27">
        <f t="shared" si="2"/>
        <v>1613.2473</v>
      </c>
      <c r="M118" s="6">
        <f t="shared" si="3"/>
        <v>1613.2473</v>
      </c>
      <c r="N118" s="6">
        <f t="shared" si="4"/>
        <v>1613.2473</v>
      </c>
      <c r="O118" s="6">
        <f t="shared" si="5"/>
        <v>1613.2473</v>
      </c>
      <c r="P118" s="6">
        <f t="shared" si="6"/>
        <v>1613.2473</v>
      </c>
      <c r="Q118" s="6">
        <f t="shared" si="7"/>
        <v>1613.2473</v>
      </c>
      <c r="R118" s="6">
        <f t="shared" si="8"/>
        <v>1613.2473</v>
      </c>
      <c r="S118" s="6">
        <f t="shared" si="9"/>
        <v>1613.2473</v>
      </c>
      <c r="T118" s="6">
        <f t="shared" si="10"/>
        <v>1613.2473</v>
      </c>
      <c r="U118" s="6">
        <f t="shared" si="11"/>
        <v>1613.2473</v>
      </c>
      <c r="V118" s="6">
        <f t="shared" si="12"/>
        <v>1613.2473</v>
      </c>
    </row>
    <row r="119" spans="1:22" ht="15.75">
      <c r="A119" s="8" t="s">
        <v>50</v>
      </c>
      <c r="B119" s="3"/>
      <c r="C119" s="3"/>
      <c r="D119" s="3"/>
      <c r="E119" s="3"/>
      <c r="F119" s="3"/>
      <c r="G119" s="3"/>
      <c r="H119" s="3"/>
      <c r="I119" s="3"/>
      <c r="J119" s="4"/>
      <c r="K119" s="27">
        <f t="shared" si="1"/>
        <v>853.57</v>
      </c>
      <c r="L119" s="27">
        <f t="shared" si="2"/>
        <v>853.57</v>
      </c>
      <c r="M119" s="6">
        <f t="shared" si="3"/>
        <v>853.57</v>
      </c>
      <c r="N119" s="6">
        <f t="shared" si="4"/>
        <v>853.57</v>
      </c>
      <c r="O119" s="6">
        <f t="shared" si="5"/>
        <v>853.57</v>
      </c>
      <c r="P119" s="6">
        <f t="shared" si="6"/>
        <v>853.57</v>
      </c>
      <c r="Q119" s="6">
        <f t="shared" si="7"/>
        <v>853.57</v>
      </c>
      <c r="R119" s="6">
        <f t="shared" si="8"/>
        <v>853.57</v>
      </c>
      <c r="S119" s="6">
        <f t="shared" si="9"/>
        <v>853.57</v>
      </c>
      <c r="T119" s="6">
        <f t="shared" si="10"/>
        <v>853.57</v>
      </c>
      <c r="U119" s="6">
        <f t="shared" si="11"/>
        <v>853.57</v>
      </c>
      <c r="V119" s="6">
        <f t="shared" si="12"/>
        <v>853.57</v>
      </c>
    </row>
    <row r="120" spans="1:22" ht="15.75">
      <c r="A120" s="8" t="s">
        <v>76</v>
      </c>
      <c r="B120" s="3"/>
      <c r="C120" s="3"/>
      <c r="D120" s="3"/>
      <c r="E120" s="3"/>
      <c r="F120" s="3"/>
      <c r="G120" s="3"/>
      <c r="H120" s="3"/>
      <c r="I120" s="3"/>
      <c r="J120" s="4"/>
      <c r="K120" s="27">
        <f t="shared" si="1"/>
        <v>0</v>
      </c>
      <c r="L120" s="27">
        <f t="shared" si="2"/>
        <v>0</v>
      </c>
      <c r="M120" s="6">
        <f t="shared" si="3"/>
        <v>0</v>
      </c>
      <c r="N120" s="6">
        <f t="shared" si="4"/>
        <v>0</v>
      </c>
      <c r="O120" s="6">
        <f t="shared" si="5"/>
        <v>290.21380000000005</v>
      </c>
      <c r="P120" s="6">
        <f t="shared" si="6"/>
        <v>290.21380000000005</v>
      </c>
      <c r="Q120" s="6">
        <f t="shared" si="7"/>
        <v>290.21380000000005</v>
      </c>
      <c r="R120" s="6">
        <f t="shared" si="8"/>
        <v>290.21380000000005</v>
      </c>
      <c r="S120" s="6">
        <f t="shared" si="9"/>
        <v>0</v>
      </c>
      <c r="T120" s="6">
        <f t="shared" si="10"/>
        <v>0</v>
      </c>
      <c r="U120" s="6">
        <f t="shared" si="11"/>
        <v>0</v>
      </c>
      <c r="V120" s="6">
        <f t="shared" si="12"/>
        <v>0</v>
      </c>
    </row>
    <row r="121" spans="1:22" ht="15.75">
      <c r="A121" s="8" t="s">
        <v>77</v>
      </c>
      <c r="B121" s="7"/>
      <c r="C121" s="7"/>
      <c r="D121" s="7"/>
      <c r="E121" s="7"/>
      <c r="F121" s="7"/>
      <c r="G121" s="7"/>
      <c r="H121" s="7"/>
      <c r="I121" s="3"/>
      <c r="J121" s="4"/>
      <c r="K121" s="27">
        <f t="shared" si="1"/>
        <v>180</v>
      </c>
      <c r="L121" s="27">
        <f t="shared" si="2"/>
        <v>945</v>
      </c>
      <c r="M121" s="6">
        <f t="shared" si="3"/>
        <v>180</v>
      </c>
      <c r="N121" s="6">
        <f t="shared" si="4"/>
        <v>785</v>
      </c>
      <c r="O121" s="6">
        <f t="shared" si="5"/>
        <v>180</v>
      </c>
      <c r="P121" s="6">
        <f t="shared" si="6"/>
        <v>305</v>
      </c>
      <c r="Q121" s="6">
        <f t="shared" si="7"/>
        <v>180</v>
      </c>
      <c r="R121" s="6">
        <f t="shared" si="8"/>
        <v>180</v>
      </c>
      <c r="S121" s="6">
        <f t="shared" si="9"/>
        <v>2607</v>
      </c>
      <c r="T121" s="6">
        <f t="shared" si="10"/>
        <v>5019</v>
      </c>
      <c r="U121" s="6">
        <f t="shared" si="11"/>
        <v>180</v>
      </c>
      <c r="V121" s="6">
        <f t="shared" si="12"/>
        <v>180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7">
        <f t="shared" si="1"/>
        <v>0</v>
      </c>
      <c r="L122" s="27">
        <f t="shared" si="2"/>
        <v>0</v>
      </c>
      <c r="M122" s="6">
        <f t="shared" si="3"/>
        <v>0</v>
      </c>
      <c r="N122" s="6">
        <f t="shared" si="4"/>
        <v>0</v>
      </c>
      <c r="O122" s="6">
        <f t="shared" si="5"/>
        <v>0</v>
      </c>
      <c r="P122" s="6">
        <f t="shared" si="6"/>
        <v>0</v>
      </c>
      <c r="Q122" s="6">
        <f t="shared" si="7"/>
        <v>0</v>
      </c>
      <c r="R122" s="6">
        <f t="shared" si="8"/>
        <v>0</v>
      </c>
      <c r="S122" s="6">
        <f t="shared" si="9"/>
        <v>0</v>
      </c>
      <c r="T122" s="6">
        <f t="shared" si="10"/>
        <v>0</v>
      </c>
      <c r="U122" s="6">
        <f t="shared" si="11"/>
        <v>0</v>
      </c>
      <c r="V122" s="6">
        <f t="shared" si="12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7">
        <f t="shared" si="1"/>
        <v>0</v>
      </c>
      <c r="L123" s="27">
        <f t="shared" si="2"/>
        <v>0</v>
      </c>
      <c r="M123" s="6">
        <f t="shared" si="3"/>
        <v>0</v>
      </c>
      <c r="N123" s="6">
        <f t="shared" si="4"/>
        <v>0</v>
      </c>
      <c r="O123" s="6">
        <f t="shared" si="5"/>
        <v>0</v>
      </c>
      <c r="P123" s="6">
        <f t="shared" si="6"/>
        <v>0</v>
      </c>
      <c r="Q123" s="6">
        <f t="shared" si="7"/>
        <v>0</v>
      </c>
      <c r="R123" s="6">
        <f t="shared" si="8"/>
        <v>0</v>
      </c>
      <c r="S123" s="6">
        <f t="shared" si="9"/>
        <v>0</v>
      </c>
      <c r="T123" s="6">
        <f t="shared" si="10"/>
        <v>0</v>
      </c>
      <c r="U123" s="6">
        <f t="shared" si="11"/>
        <v>0</v>
      </c>
      <c r="V123" s="6">
        <f t="shared" si="12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7">
        <f t="shared" si="1"/>
        <v>0</v>
      </c>
      <c r="L124" s="27">
        <f t="shared" si="2"/>
        <v>0</v>
      </c>
      <c r="M124" s="6">
        <f t="shared" si="3"/>
        <v>0</v>
      </c>
      <c r="N124" s="6">
        <f t="shared" si="4"/>
        <v>0</v>
      </c>
      <c r="O124" s="6">
        <f t="shared" si="5"/>
        <v>0</v>
      </c>
      <c r="P124" s="6">
        <f t="shared" si="6"/>
        <v>0</v>
      </c>
      <c r="Q124" s="6">
        <f t="shared" si="7"/>
        <v>0</v>
      </c>
      <c r="R124" s="6">
        <f t="shared" si="8"/>
        <v>0</v>
      </c>
      <c r="S124" s="6">
        <f t="shared" si="9"/>
        <v>0</v>
      </c>
      <c r="T124" s="6">
        <f t="shared" si="10"/>
        <v>0</v>
      </c>
      <c r="U124" s="6">
        <f t="shared" si="11"/>
        <v>0</v>
      </c>
      <c r="V124" s="6">
        <f t="shared" si="12"/>
        <v>0</v>
      </c>
    </row>
    <row r="125" spans="1:22" ht="15">
      <c r="A125" s="2" t="s">
        <v>91</v>
      </c>
      <c r="B125" s="3"/>
      <c r="C125" s="3"/>
      <c r="D125" s="3"/>
      <c r="E125" s="3"/>
      <c r="F125" s="3"/>
      <c r="G125" s="3"/>
      <c r="H125" s="3"/>
      <c r="I125" s="3"/>
      <c r="J125" s="4"/>
      <c r="K125" s="27">
        <f t="shared" si="1"/>
        <v>180</v>
      </c>
      <c r="L125" s="27">
        <f t="shared" si="2"/>
        <v>945</v>
      </c>
      <c r="M125" s="6">
        <f t="shared" si="3"/>
        <v>180</v>
      </c>
      <c r="N125" s="6">
        <f t="shared" si="4"/>
        <v>785</v>
      </c>
      <c r="O125" s="6">
        <f t="shared" si="5"/>
        <v>180</v>
      </c>
      <c r="P125" s="6">
        <f t="shared" si="6"/>
        <v>305</v>
      </c>
      <c r="Q125" s="6">
        <f t="shared" si="7"/>
        <v>180</v>
      </c>
      <c r="R125" s="6">
        <f t="shared" si="8"/>
        <v>180</v>
      </c>
      <c r="S125" s="6">
        <f t="shared" si="9"/>
        <v>180</v>
      </c>
      <c r="T125" s="6">
        <f t="shared" si="10"/>
        <v>180</v>
      </c>
      <c r="U125" s="6">
        <f t="shared" si="11"/>
        <v>180</v>
      </c>
      <c r="V125" s="6">
        <f t="shared" si="12"/>
        <v>180</v>
      </c>
    </row>
    <row r="126" spans="1:22" ht="15">
      <c r="A126" s="9" t="s">
        <v>6</v>
      </c>
      <c r="B126" s="10"/>
      <c r="C126" s="10"/>
      <c r="D126" s="10"/>
      <c r="E126" s="10"/>
      <c r="F126" s="10"/>
      <c r="G126" s="10"/>
      <c r="H126" s="10"/>
      <c r="I126" s="10"/>
      <c r="J126" s="11"/>
      <c r="K126" s="27">
        <f t="shared" si="1"/>
        <v>0</v>
      </c>
      <c r="L126" s="27">
        <f t="shared" si="2"/>
        <v>0</v>
      </c>
      <c r="M126" s="6">
        <f t="shared" si="3"/>
        <v>0</v>
      </c>
      <c r="N126" s="6">
        <f t="shared" si="4"/>
        <v>0</v>
      </c>
      <c r="O126" s="6">
        <f t="shared" si="5"/>
        <v>0</v>
      </c>
      <c r="P126" s="6">
        <f t="shared" si="6"/>
        <v>0</v>
      </c>
      <c r="Q126" s="6">
        <f t="shared" si="7"/>
        <v>0</v>
      </c>
      <c r="R126" s="6">
        <f t="shared" si="8"/>
        <v>0</v>
      </c>
      <c r="S126" s="6">
        <f t="shared" si="9"/>
        <v>0</v>
      </c>
      <c r="T126" s="6">
        <f t="shared" si="10"/>
        <v>4839</v>
      </c>
      <c r="U126" s="6">
        <f t="shared" si="11"/>
        <v>0</v>
      </c>
      <c r="V126" s="6">
        <f t="shared" si="12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7">
        <f t="shared" si="1"/>
        <v>0</v>
      </c>
      <c r="L127" s="27">
        <f t="shared" si="2"/>
        <v>0</v>
      </c>
      <c r="M127" s="6">
        <f t="shared" si="3"/>
        <v>0</v>
      </c>
      <c r="N127" s="6">
        <f t="shared" si="4"/>
        <v>0</v>
      </c>
      <c r="O127" s="6">
        <f t="shared" si="5"/>
        <v>0</v>
      </c>
      <c r="P127" s="6">
        <f t="shared" si="6"/>
        <v>0</v>
      </c>
      <c r="Q127" s="6">
        <f t="shared" si="7"/>
        <v>0</v>
      </c>
      <c r="R127" s="6">
        <f t="shared" si="8"/>
        <v>0</v>
      </c>
      <c r="S127" s="6">
        <f t="shared" si="9"/>
        <v>0</v>
      </c>
      <c r="T127" s="6">
        <f t="shared" si="10"/>
        <v>0</v>
      </c>
      <c r="U127" s="6">
        <f t="shared" si="11"/>
        <v>0</v>
      </c>
      <c r="V127" s="6">
        <f t="shared" si="12"/>
        <v>0</v>
      </c>
    </row>
    <row r="128" spans="1:22" ht="15">
      <c r="A128" s="2" t="s">
        <v>102</v>
      </c>
      <c r="B128" s="3"/>
      <c r="C128" s="3"/>
      <c r="D128" s="3"/>
      <c r="E128" s="3"/>
      <c r="F128" s="3"/>
      <c r="G128" s="3"/>
      <c r="H128" s="3"/>
      <c r="I128" s="3"/>
      <c r="J128" s="4"/>
      <c r="K128" s="27">
        <f t="shared" si="1"/>
        <v>0</v>
      </c>
      <c r="L128" s="27">
        <f t="shared" si="2"/>
        <v>0</v>
      </c>
      <c r="M128" s="6">
        <f t="shared" si="3"/>
        <v>0</v>
      </c>
      <c r="N128" s="6">
        <f t="shared" si="4"/>
        <v>0</v>
      </c>
      <c r="O128" s="6">
        <f t="shared" si="5"/>
        <v>0</v>
      </c>
      <c r="P128" s="6">
        <f t="shared" si="6"/>
        <v>0</v>
      </c>
      <c r="Q128" s="6">
        <f t="shared" si="7"/>
        <v>0</v>
      </c>
      <c r="R128" s="6">
        <f t="shared" si="8"/>
        <v>0</v>
      </c>
      <c r="S128" s="6">
        <f t="shared" si="9"/>
        <v>0</v>
      </c>
      <c r="T128" s="6">
        <f t="shared" si="10"/>
        <v>0</v>
      </c>
      <c r="U128" s="6">
        <f t="shared" si="11"/>
        <v>0</v>
      </c>
      <c r="V128" s="6">
        <f t="shared" si="12"/>
        <v>0</v>
      </c>
    </row>
    <row r="129" spans="1:22" ht="15">
      <c r="A129" s="9" t="s">
        <v>9</v>
      </c>
      <c r="B129" s="10"/>
      <c r="C129" s="10"/>
      <c r="D129" s="10"/>
      <c r="E129" s="10"/>
      <c r="F129" s="10"/>
      <c r="G129" s="10"/>
      <c r="H129" s="10"/>
      <c r="I129" s="10"/>
      <c r="J129" s="11"/>
      <c r="K129" s="27">
        <f t="shared" si="1"/>
        <v>0</v>
      </c>
      <c r="L129" s="27">
        <f t="shared" si="2"/>
        <v>0</v>
      </c>
      <c r="M129" s="6">
        <f t="shared" si="3"/>
        <v>0</v>
      </c>
      <c r="N129" s="6">
        <f t="shared" si="4"/>
        <v>0</v>
      </c>
      <c r="O129" s="6">
        <f t="shared" si="5"/>
        <v>0</v>
      </c>
      <c r="P129" s="6">
        <f t="shared" si="6"/>
        <v>0</v>
      </c>
      <c r="Q129" s="6">
        <f t="shared" si="7"/>
        <v>0</v>
      </c>
      <c r="R129" s="6">
        <f t="shared" si="8"/>
        <v>0</v>
      </c>
      <c r="S129" s="6">
        <f t="shared" si="9"/>
        <v>0</v>
      </c>
      <c r="T129" s="6">
        <f t="shared" si="10"/>
        <v>0</v>
      </c>
      <c r="U129" s="6">
        <f t="shared" si="11"/>
        <v>0</v>
      </c>
      <c r="V129" s="6">
        <f t="shared" si="12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7">
        <f t="shared" si="1"/>
        <v>0</v>
      </c>
      <c r="L130" s="27">
        <f t="shared" si="2"/>
        <v>0</v>
      </c>
      <c r="M130" s="6">
        <f t="shared" si="3"/>
        <v>0</v>
      </c>
      <c r="N130" s="6">
        <f t="shared" si="4"/>
        <v>0</v>
      </c>
      <c r="O130" s="6">
        <f t="shared" si="5"/>
        <v>0</v>
      </c>
      <c r="P130" s="6">
        <f t="shared" si="6"/>
        <v>0</v>
      </c>
      <c r="Q130" s="6">
        <f t="shared" si="7"/>
        <v>0</v>
      </c>
      <c r="R130" s="6">
        <f t="shared" si="8"/>
        <v>0</v>
      </c>
      <c r="S130" s="6">
        <f t="shared" si="9"/>
        <v>0</v>
      </c>
      <c r="T130" s="6">
        <f t="shared" si="10"/>
        <v>0</v>
      </c>
      <c r="U130" s="6">
        <f t="shared" si="11"/>
        <v>0</v>
      </c>
      <c r="V130" s="6">
        <f t="shared" si="12"/>
        <v>0</v>
      </c>
    </row>
    <row r="131" spans="1:22" ht="15">
      <c r="A131" s="2" t="s">
        <v>92</v>
      </c>
      <c r="B131" s="3"/>
      <c r="C131" s="3"/>
      <c r="D131" s="3"/>
      <c r="E131" s="3"/>
      <c r="F131" s="3"/>
      <c r="G131" s="3"/>
      <c r="H131" s="3"/>
      <c r="I131" s="3"/>
      <c r="J131" s="4"/>
      <c r="K131" s="27">
        <f t="shared" si="1"/>
        <v>0</v>
      </c>
      <c r="L131" s="27">
        <f t="shared" si="2"/>
        <v>0</v>
      </c>
      <c r="M131" s="6">
        <f t="shared" si="3"/>
        <v>0</v>
      </c>
      <c r="N131" s="6">
        <f t="shared" si="4"/>
        <v>0</v>
      </c>
      <c r="O131" s="6">
        <f t="shared" si="5"/>
        <v>0</v>
      </c>
      <c r="P131" s="6">
        <f t="shared" si="6"/>
        <v>0</v>
      </c>
      <c r="Q131" s="6">
        <f t="shared" si="7"/>
        <v>0</v>
      </c>
      <c r="R131" s="6">
        <f t="shared" si="8"/>
        <v>0</v>
      </c>
      <c r="S131" s="6">
        <f t="shared" si="9"/>
        <v>2427</v>
      </c>
      <c r="T131" s="6">
        <f t="shared" si="10"/>
        <v>0</v>
      </c>
      <c r="U131" s="6">
        <f t="shared" si="11"/>
        <v>0</v>
      </c>
      <c r="V131" s="6">
        <f t="shared" si="12"/>
        <v>0</v>
      </c>
    </row>
    <row r="132" spans="1:22" ht="15">
      <c r="A132" s="9" t="s">
        <v>11</v>
      </c>
      <c r="B132" s="10"/>
      <c r="C132" s="10"/>
      <c r="D132" s="10"/>
      <c r="E132" s="10"/>
      <c r="F132" s="10"/>
      <c r="G132" s="10"/>
      <c r="H132" s="10"/>
      <c r="I132" s="10"/>
      <c r="J132" s="11"/>
      <c r="K132" s="27">
        <f t="shared" si="1"/>
        <v>6351.311099999999</v>
      </c>
      <c r="L132" s="27">
        <f t="shared" si="2"/>
        <v>7116.311099999999</v>
      </c>
      <c r="M132" s="6">
        <f t="shared" si="3"/>
        <v>6351.311099999999</v>
      </c>
      <c r="N132" s="6">
        <f t="shared" si="4"/>
        <v>6956.311099999999</v>
      </c>
      <c r="O132" s="6">
        <f t="shared" si="5"/>
        <v>6641.524899999999</v>
      </c>
      <c r="P132" s="6">
        <f t="shared" si="6"/>
        <v>6766.524899999999</v>
      </c>
      <c r="Q132" s="6">
        <f t="shared" si="7"/>
        <v>6641.524899999999</v>
      </c>
      <c r="R132" s="6">
        <f t="shared" si="8"/>
        <v>6641.524899999999</v>
      </c>
      <c r="S132" s="6">
        <f t="shared" si="9"/>
        <v>8778.311099999999</v>
      </c>
      <c r="T132" s="6">
        <f t="shared" si="10"/>
        <v>11190.311099999999</v>
      </c>
      <c r="U132" s="6">
        <f t="shared" si="11"/>
        <v>6351.311099999999</v>
      </c>
      <c r="V132" s="6">
        <f t="shared" si="12"/>
        <v>6351.311099999999</v>
      </c>
    </row>
    <row r="134" spans="18:22" ht="12.75">
      <c r="R134" t="s">
        <v>103</v>
      </c>
      <c r="U134" s="17"/>
      <c r="V134" s="26">
        <f>V110+V114-V132</f>
        <v>37320.39400000006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2014-02-07T07:03:22Z</cp:lastPrinted>
  <dcterms:created xsi:type="dcterms:W3CDTF">2012-04-11T04:13:08Z</dcterms:created>
  <dcterms:modified xsi:type="dcterms:W3CDTF">2018-01-19T05:49:51Z</dcterms:modified>
  <cp:category/>
  <cp:version/>
  <cp:contentType/>
  <cp:contentStatus/>
</cp:coreProperties>
</file>