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<sst xmlns="http://schemas.openxmlformats.org/spreadsheetml/2006/main" count="407" uniqueCount="106">
  <si>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</si>
  <si>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</si>
  <si>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</si>
  <si>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</si>
  <si>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</si>
  <si>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</si>
  <si>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</si>
  <si>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</si>
  <si>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</si>
  <si>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</si>
  <si>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</si>
  <si>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</si>
  <si>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</si>
  <si>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</si>
  <si>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</si>
  <si>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</si>
  <si>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</si>
  <si>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</si>
  <si>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</si>
  <si>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</si>
  <si>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</si>
  <si>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6.начислено за январь   </t>
  </si>
  <si>
    <t xml:space="preserve"> </t>
  </si>
  <si>
    <t xml:space="preserve">6.начислено за март   </t>
  </si>
  <si>
    <t>июнь</t>
  </si>
  <si>
    <t xml:space="preserve">6.начислено за июнь </t>
  </si>
  <si>
    <t>май</t>
  </si>
  <si>
    <t xml:space="preserve">6.начислено за май   </t>
  </si>
  <si>
    <t>апрель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</si>
  <si>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</si>
  <si>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</si>
  <si>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</si>
  <si>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 </t>
  </si>
  <si>
    <t xml:space="preserve">6.начислено за ноябрь   </t>
  </si>
  <si>
    <t xml:space="preserve">6.начислено за октябрь  </t>
  </si>
  <si>
    <t xml:space="preserve">коммунальным услугам жилого дома № 19 ул. 50 лет ВЛКСМ за 1 квартал  </t>
  </si>
  <si>
    <t xml:space="preserve">5.начислено за 1 квартал  </t>
  </si>
  <si>
    <t xml:space="preserve">коммунальным услугам жилого дома № 19 ул. 50 лет ВЛКСМ за 2 квартал  </t>
  </si>
  <si>
    <t xml:space="preserve">5.начислено за 2 квартал  </t>
  </si>
  <si>
    <t xml:space="preserve">коммунальным услугам жилого дома № 19 ул. 50 лет ВЛКСМ за 3 квартал  </t>
  </si>
  <si>
    <t xml:space="preserve">5.начислено за 3 квартал  </t>
  </si>
  <si>
    <t xml:space="preserve">коммунальным услугам жилого дома № 19 ул. 50 лет ВЛКСМ за 4 квартал  </t>
  </si>
  <si>
    <t xml:space="preserve">5.начислено за 4 квартал  </t>
  </si>
  <si>
    <t xml:space="preserve">5. Тариф  </t>
  </si>
  <si>
    <t xml:space="preserve">коммунальным услугам жилого дома № 19 ул. 50 лет ВЛКСМ за январь  </t>
  </si>
  <si>
    <t xml:space="preserve">6.начислено за февраль    </t>
  </si>
  <si>
    <t xml:space="preserve">коммунальным услугам жилого дома № 19 ул. 50 лет ВЛКСМ за март  </t>
  </si>
  <si>
    <t xml:space="preserve">5. Тариф </t>
  </si>
  <si>
    <t xml:space="preserve">6.начислено за апрель 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</si>
  <si>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</si>
  <si>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</si>
  <si>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</si>
  <si>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коммунальным услугам жилого дома № 19 ул. 50 лет ВЛКСМ за февраль 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</si>
  <si>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</si>
  <si>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</si>
  <si>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01.02.2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</si>
  <si>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</si>
  <si>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</si>
  <si>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</si>
  <si>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</si>
  <si>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</si>
  <si>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</si>
  <si>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</si>
  <si>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</si>
  <si>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</si>
  <si>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</si>
  <si>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</si>
  <si>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</si>
  <si>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</si>
  <si>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</si>
  <si>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</si>
  <si>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</si>
  <si>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</si>
  <si>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</si>
  <si>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</si>
  <si>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</si>
  <si>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</si>
  <si>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</si>
  <si>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</si>
  <si>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01.01.2017 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</si>
  <si>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</si>
  <si>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</si>
  <si>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</si>
  <si>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</si>
  <si>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</si>
  <si>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</si>
  <si>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</si>
  <si>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</si>
  <si>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</si>
  <si>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</si>
  <si>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</si>
  <si>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</si>
  <si>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г. Электрические сети (списывание показаний)</t>
  </si>
  <si>
    <t xml:space="preserve">к. Прочие работы  </t>
  </si>
  <si>
    <t>к. Прочие работы  (установка датчиков)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</si>
  <si>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</si>
  <si>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к. Прочие работы  (кровля)</t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</si>
  <si>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</si>
  <si>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</si>
  <si>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</si>
  <si>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</si>
  <si>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</si>
  <si>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</si>
  <si>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</si>
  <si>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t xml:space="preserve">ж.Смена входных дверей в местах общего пользования  </t>
  </si>
  <si>
    <r>
      <t xml:space="preserve">                       остаток на 01.01.2018г.      </t>
    </r>
    <r>
      <rPr>
        <b/>
        <sz val="10"/>
        <rFont val="Arial Cyr"/>
        <family val="0"/>
      </rPr>
      <t>7322 руб.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</si>
</sst>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36">
      <selection activeCell="K71" sqref="K71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13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79</v>
      </c>
      <c r="B4" s="3"/>
      <c r="C4" s="3"/>
      <c r="D4" s="3"/>
      <c r="E4" s="3"/>
      <c r="F4" s="3"/>
      <c r="G4" s="3"/>
      <c r="H4" s="3"/>
      <c r="I4" s="3"/>
      <c r="J4" s="4"/>
      <c r="K4" s="17"/>
    </row>
    <row r="5" spans="1:11" ht="15">
      <c r="A5" s="2" t="s">
        <v>80</v>
      </c>
      <c r="B5" s="3"/>
      <c r="C5" s="3"/>
      <c r="D5" s="3"/>
      <c r="E5" s="3"/>
      <c r="F5" s="3"/>
      <c r="G5" s="3"/>
      <c r="H5" s="3"/>
      <c r="I5" s="3"/>
      <c r="J5" s="4"/>
      <c r="K5" s="12">
        <v>73141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827.4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</row>
    <row r="8" spans="1:11" ht="15">
      <c r="A8" s="2" t="s">
        <v>36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Лист2!AI9*3</f>
        <v>23233.391999999996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95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Лист2!AI11*3</f>
        <v>10251.485999999999</v>
      </c>
    </row>
    <row r="11" spans="1:11" ht="15.75">
      <c r="A11" s="7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Лист2!AI12*3</f>
        <v>521.262</v>
      </c>
    </row>
    <row r="12" spans="1:11" ht="15.75">
      <c r="A12" s="7" t="s">
        <v>49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Лист2!AI13*3</f>
        <v>4691.357999999999</v>
      </c>
    </row>
    <row r="13" spans="1:11" ht="15.75">
      <c r="A13" s="7" t="s">
        <v>50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Лист2!AI14*3</f>
        <v>2482.2</v>
      </c>
    </row>
    <row r="14" spans="1:11" ht="15.75">
      <c r="A14" s="7" t="s">
        <v>51</v>
      </c>
      <c r="B14" s="6"/>
      <c r="C14" s="6"/>
      <c r="D14" s="6"/>
      <c r="E14" s="6"/>
      <c r="F14" s="6"/>
      <c r="G14" s="6"/>
      <c r="H14" s="6"/>
      <c r="I14" s="3"/>
      <c r="J14" s="4"/>
      <c r="K14" s="15">
        <f>Лист2!AI16+Лист2!W16+Лист2!K16</f>
        <v>18052</v>
      </c>
    </row>
    <row r="15" spans="1:11" ht="15">
      <c r="A15" s="8" t="s">
        <v>12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K10+K11+K12+K13+K14</f>
        <v>35998.306</v>
      </c>
    </row>
    <row r="18" spans="1:9" ht="15">
      <c r="A18" s="1"/>
      <c r="B18" s="1" t="s">
        <v>13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37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81</v>
      </c>
      <c r="B21" s="3"/>
      <c r="C21" s="3"/>
      <c r="D21" s="3"/>
      <c r="E21" s="3"/>
      <c r="F21" s="3"/>
      <c r="G21" s="3"/>
      <c r="H21" s="3"/>
      <c r="I21" s="3"/>
      <c r="J21" s="4"/>
      <c r="K21" s="12"/>
    </row>
    <row r="22" spans="1:11" ht="15">
      <c r="A22" s="2" t="s">
        <v>82</v>
      </c>
      <c r="B22" s="3"/>
      <c r="C22" s="3"/>
      <c r="D22" s="3"/>
      <c r="E22" s="3"/>
      <c r="F22" s="3"/>
      <c r="G22" s="3"/>
      <c r="H22" s="3"/>
      <c r="I22" s="3"/>
      <c r="J22" s="4"/>
      <c r="K22" s="15">
        <f>K5+K8-K15</f>
        <v>60376.085999999996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K6</f>
        <v>827.4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f>K7</f>
        <v>18</v>
      </c>
    </row>
    <row r="25" spans="1:11" ht="15">
      <c r="A25" s="2" t="s">
        <v>38</v>
      </c>
      <c r="B25" s="3"/>
      <c r="C25" s="3"/>
      <c r="D25" s="3"/>
      <c r="E25" s="3"/>
      <c r="F25" s="3"/>
      <c r="G25" s="3"/>
      <c r="H25" s="3"/>
      <c r="I25" s="3"/>
      <c r="J25" s="4"/>
      <c r="K25" s="15">
        <f>K8</f>
        <v>23233.391999999996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4"/>
    </row>
    <row r="27" spans="1:11" ht="15.75">
      <c r="A27" s="7" t="s">
        <v>95</v>
      </c>
      <c r="B27" s="3"/>
      <c r="C27" s="3"/>
      <c r="D27" s="3"/>
      <c r="E27" s="3"/>
      <c r="F27" s="3"/>
      <c r="G27" s="3"/>
      <c r="H27" s="3"/>
      <c r="I27" s="3"/>
      <c r="J27" s="4"/>
      <c r="K27" s="15">
        <f>K10</f>
        <v>10251.485999999999</v>
      </c>
    </row>
    <row r="28" spans="1:11" ht="15.75">
      <c r="A28" s="7" t="s">
        <v>17</v>
      </c>
      <c r="B28" s="3"/>
      <c r="C28" s="3"/>
      <c r="D28" s="3"/>
      <c r="E28" s="3"/>
      <c r="F28" s="3"/>
      <c r="G28" s="3"/>
      <c r="H28" s="3"/>
      <c r="I28" s="3"/>
      <c r="J28" s="4"/>
      <c r="K28" s="15">
        <f>K11</f>
        <v>521.262</v>
      </c>
    </row>
    <row r="29" spans="1:11" ht="15.75">
      <c r="A29" s="7" t="s">
        <v>49</v>
      </c>
      <c r="B29" s="3"/>
      <c r="C29" s="3"/>
      <c r="D29" s="3"/>
      <c r="E29" s="3"/>
      <c r="F29" s="3"/>
      <c r="G29" s="3"/>
      <c r="H29" s="3"/>
      <c r="I29" s="3"/>
      <c r="J29" s="4"/>
      <c r="K29" s="15">
        <f>K12</f>
        <v>4691.357999999999</v>
      </c>
    </row>
    <row r="30" spans="1:11" ht="15.75">
      <c r="A30" s="7" t="s">
        <v>50</v>
      </c>
      <c r="B30" s="3"/>
      <c r="C30" s="3"/>
      <c r="D30" s="3"/>
      <c r="E30" s="3"/>
      <c r="F30" s="3"/>
      <c r="G30" s="3"/>
      <c r="H30" s="3"/>
      <c r="I30" s="3"/>
      <c r="J30" s="4"/>
      <c r="K30" s="15">
        <f>K13</f>
        <v>2482.2</v>
      </c>
    </row>
    <row r="31" spans="1:11" ht="15.75">
      <c r="A31" s="7" t="s">
        <v>51</v>
      </c>
      <c r="B31" s="6"/>
      <c r="C31" s="6"/>
      <c r="D31" s="6"/>
      <c r="E31" s="6"/>
      <c r="F31" s="6"/>
      <c r="G31" s="6"/>
      <c r="H31" s="6"/>
      <c r="I31" s="3"/>
      <c r="J31" s="4"/>
      <c r="K31" s="15">
        <f>Лист2!K41+Лист2!W40+Лист2!W41+Лист2!AI40+Лист2!AI41</f>
        <v>1102.632</v>
      </c>
    </row>
    <row r="32" spans="1:11" ht="15">
      <c r="A32" s="8" t="s">
        <v>12</v>
      </c>
      <c r="B32" s="9"/>
      <c r="C32" s="9"/>
      <c r="D32" s="9"/>
      <c r="E32" s="9"/>
      <c r="F32" s="9"/>
      <c r="G32" s="9"/>
      <c r="H32" s="9"/>
      <c r="I32" s="9"/>
      <c r="J32" s="10"/>
      <c r="K32" s="15">
        <f>K27+K28+K29+K30+K31</f>
        <v>19048.938000000002</v>
      </c>
    </row>
    <row r="34" spans="1:9" ht="15">
      <c r="A34" s="1"/>
      <c r="B34" s="1" t="s">
        <v>13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39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83</v>
      </c>
      <c r="B37" s="3"/>
      <c r="C37" s="3"/>
      <c r="D37" s="3"/>
      <c r="E37" s="3"/>
      <c r="F37" s="3"/>
      <c r="G37" s="3"/>
      <c r="H37" s="3"/>
      <c r="I37" s="3"/>
      <c r="J37" s="4"/>
      <c r="K37" s="12"/>
    </row>
    <row r="38" spans="1:12" ht="15">
      <c r="A38" s="2" t="s">
        <v>84</v>
      </c>
      <c r="B38" s="3"/>
      <c r="C38" s="3"/>
      <c r="D38" s="3"/>
      <c r="E38" s="3"/>
      <c r="F38" s="3"/>
      <c r="G38" s="3"/>
      <c r="H38" s="3"/>
      <c r="I38" s="3"/>
      <c r="J38" s="4"/>
      <c r="K38" s="15">
        <f>K22+K25-K32</f>
        <v>64560.539999999986</v>
      </c>
      <c r="L38" s="16"/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827.4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18</v>
      </c>
    </row>
    <row r="41" spans="1:11" ht="15">
      <c r="A41" s="2" t="s">
        <v>40</v>
      </c>
      <c r="B41" s="3"/>
      <c r="C41" s="3"/>
      <c r="D41" s="3"/>
      <c r="E41" s="3"/>
      <c r="F41" s="3"/>
      <c r="G41" s="3"/>
      <c r="H41" s="3"/>
      <c r="I41" s="3"/>
      <c r="J41" s="4"/>
      <c r="K41" s="15">
        <f>K25</f>
        <v>23233.391999999996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95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10251.485999999999</v>
      </c>
    </row>
    <row r="44" spans="1:11" ht="15.75">
      <c r="A44" s="7" t="s">
        <v>17</v>
      </c>
      <c r="B44" s="3"/>
      <c r="C44" s="3"/>
      <c r="D44" s="3"/>
      <c r="E44" s="3"/>
      <c r="F44" s="3"/>
      <c r="G44" s="3"/>
      <c r="H44" s="3"/>
      <c r="I44" s="3"/>
      <c r="J44" s="4"/>
      <c r="K44" s="15">
        <f>K28</f>
        <v>521.262</v>
      </c>
    </row>
    <row r="45" spans="1:11" ht="15.75">
      <c r="A45" s="7" t="s">
        <v>49</v>
      </c>
      <c r="B45" s="3"/>
      <c r="C45" s="3"/>
      <c r="D45" s="3"/>
      <c r="E45" s="3"/>
      <c r="F45" s="3"/>
      <c r="G45" s="3"/>
      <c r="H45" s="3"/>
      <c r="I45" s="3"/>
      <c r="J45" s="4"/>
      <c r="K45" s="15">
        <f>K29</f>
        <v>4691.357999999999</v>
      </c>
    </row>
    <row r="46" spans="1:11" ht="15.75">
      <c r="A46" s="7" t="s">
        <v>50</v>
      </c>
      <c r="B46" s="3"/>
      <c r="C46" s="3"/>
      <c r="D46" s="3"/>
      <c r="E46" s="3"/>
      <c r="F46" s="3"/>
      <c r="G46" s="3"/>
      <c r="H46" s="3"/>
      <c r="I46" s="3"/>
      <c r="J46" s="4"/>
      <c r="K46" s="15">
        <f>K30</f>
        <v>2482.2</v>
      </c>
    </row>
    <row r="47" spans="1:11" ht="15.75">
      <c r="A47" s="7" t="s">
        <v>51</v>
      </c>
      <c r="B47" s="6"/>
      <c r="C47" s="6"/>
      <c r="D47" s="6"/>
      <c r="E47" s="6"/>
      <c r="F47" s="6"/>
      <c r="G47" s="6"/>
      <c r="H47" s="6"/>
      <c r="I47" s="3"/>
      <c r="J47" s="4"/>
      <c r="K47" s="15">
        <f>Лист2!AI67+Лист2!W67+Лист2!W66+Лист2!K67+Лист2!K66</f>
        <v>9922.632</v>
      </c>
    </row>
    <row r="48" spans="1:11" ht="15">
      <c r="A48" s="8" t="s">
        <v>12</v>
      </c>
      <c r="B48" s="9"/>
      <c r="C48" s="9"/>
      <c r="D48" s="9"/>
      <c r="E48" s="9"/>
      <c r="F48" s="9"/>
      <c r="G48" s="9"/>
      <c r="H48" s="9"/>
      <c r="I48" s="9"/>
      <c r="J48" s="10"/>
      <c r="K48" s="15">
        <f>K43+K44+K45+K46+K47</f>
        <v>27868.938000000002</v>
      </c>
    </row>
    <row r="50" spans="1:9" ht="15">
      <c r="A50" s="1"/>
      <c r="B50" s="1" t="s">
        <v>13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41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1" ht="15">
      <c r="A53" s="2" t="s">
        <v>85</v>
      </c>
      <c r="B53" s="3"/>
      <c r="C53" s="3"/>
      <c r="D53" s="3"/>
      <c r="E53" s="3"/>
      <c r="F53" s="3"/>
      <c r="G53" s="3"/>
      <c r="H53" s="3"/>
      <c r="I53" s="3"/>
      <c r="J53" s="4"/>
      <c r="K53" s="12"/>
    </row>
    <row r="54" spans="1:11" ht="15">
      <c r="A54" s="2" t="s">
        <v>86</v>
      </c>
      <c r="B54" s="3"/>
      <c r="C54" s="3"/>
      <c r="D54" s="3"/>
      <c r="E54" s="3"/>
      <c r="F54" s="3"/>
      <c r="G54" s="3"/>
      <c r="H54" s="3"/>
      <c r="I54" s="3"/>
      <c r="J54" s="4"/>
      <c r="K54" s="15">
        <f>K38+K41-K48</f>
        <v>59924.993999999984</v>
      </c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827.4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18</v>
      </c>
    </row>
    <row r="57" spans="1:11" ht="15">
      <c r="A57" s="2" t="s">
        <v>42</v>
      </c>
      <c r="B57" s="3"/>
      <c r="C57" s="3"/>
      <c r="D57" s="3"/>
      <c r="E57" s="3"/>
      <c r="F57" s="3"/>
      <c r="G57" s="3"/>
      <c r="H57" s="3"/>
      <c r="I57" s="3"/>
      <c r="J57" s="4"/>
      <c r="K57" s="15">
        <f>Лист2!AI86+Лист2!W86+Лист2!K86</f>
        <v>23233.391999999996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95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10251.485999999999</v>
      </c>
    </row>
    <row r="60" spans="1:11" ht="15.75">
      <c r="A60" s="7" t="s">
        <v>17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521.262</v>
      </c>
    </row>
    <row r="61" spans="1:11" ht="15.75">
      <c r="A61" s="7" t="s">
        <v>3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4691.357999999999</v>
      </c>
    </row>
    <row r="62" spans="1:11" ht="15.75">
      <c r="A62" s="7" t="s">
        <v>50</v>
      </c>
      <c r="B62" s="3"/>
      <c r="C62" s="3"/>
      <c r="D62" s="3"/>
      <c r="E62" s="3"/>
      <c r="F62" s="3"/>
      <c r="G62" s="3"/>
      <c r="H62" s="3"/>
      <c r="I62" s="3"/>
      <c r="J62" s="4"/>
      <c r="K62" s="15">
        <f>K46</f>
        <v>2482.2</v>
      </c>
    </row>
    <row r="63" spans="1:11" ht="15.75">
      <c r="A63" s="7" t="s">
        <v>51</v>
      </c>
      <c r="B63" s="6"/>
      <c r="C63" s="6"/>
      <c r="D63" s="6"/>
      <c r="E63" s="6"/>
      <c r="F63" s="6"/>
      <c r="G63" s="6"/>
      <c r="H63" s="6"/>
      <c r="I63" s="3"/>
      <c r="J63" s="4"/>
      <c r="K63" s="15">
        <f>Лист2!K93+Лист2!W93+Лист2!AI93</f>
        <v>1662</v>
      </c>
    </row>
    <row r="64" spans="1:11" ht="15">
      <c r="A64" s="8" t="s">
        <v>12</v>
      </c>
      <c r="B64" s="9"/>
      <c r="C64" s="9"/>
      <c r="D64" s="9"/>
      <c r="E64" s="9"/>
      <c r="F64" s="9"/>
      <c r="G64" s="9"/>
      <c r="H64" s="9"/>
      <c r="I64" s="9"/>
      <c r="J64" s="10"/>
      <c r="K64" s="15">
        <f>K59+K60+K61+K62+K63</f>
        <v>19608.306</v>
      </c>
    </row>
    <row r="66" spans="1:11" ht="15">
      <c r="A66" s="2" t="s">
        <v>87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73141</v>
      </c>
    </row>
    <row r="67" spans="1:12" ht="15">
      <c r="A67" s="20" t="s">
        <v>88</v>
      </c>
      <c r="B67" s="11"/>
      <c r="C67" s="11"/>
      <c r="D67" s="11"/>
      <c r="E67" s="11"/>
      <c r="F67" s="11"/>
      <c r="G67" s="11"/>
      <c r="H67" s="11"/>
      <c r="I67" s="11"/>
      <c r="J67" s="4"/>
      <c r="K67" s="15">
        <f>K57+K41+K25+K8</f>
        <v>92933.56799999998</v>
      </c>
      <c r="L67" s="16"/>
    </row>
    <row r="68" spans="1:11" ht="15">
      <c r="A68" s="21" t="s">
        <v>89</v>
      </c>
      <c r="B68" s="22"/>
      <c r="C68" s="22"/>
      <c r="D68" s="22"/>
      <c r="E68" s="22"/>
      <c r="F68" s="22"/>
      <c r="G68" s="22"/>
      <c r="H68" s="22"/>
      <c r="I68" s="22"/>
      <c r="J68" s="10"/>
      <c r="K68" s="15">
        <f>K64+K48+K32+K15</f>
        <v>102524.488</v>
      </c>
    </row>
    <row r="69" spans="1:11" ht="15">
      <c r="A69" s="2" t="s">
        <v>90</v>
      </c>
      <c r="B69" s="3"/>
      <c r="C69" s="3"/>
      <c r="D69" s="3"/>
      <c r="E69" s="3"/>
      <c r="F69" s="3"/>
      <c r="G69" s="3"/>
      <c r="H69" s="3"/>
      <c r="I69" s="3"/>
      <c r="J69" s="4"/>
      <c r="K69" s="5"/>
    </row>
    <row r="70" spans="1:11" ht="15">
      <c r="A70" s="2" t="s">
        <v>91</v>
      </c>
      <c r="B70" s="3"/>
      <c r="C70" s="3"/>
      <c r="D70" s="3"/>
      <c r="E70" s="3"/>
      <c r="F70" s="3"/>
      <c r="G70" s="3"/>
      <c r="H70" s="3"/>
      <c r="I70" s="3"/>
      <c r="J70" s="4"/>
      <c r="K70" s="15">
        <f>K66+K67-K68</f>
        <v>63550.07999999997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35"/>
  <sheetViews>
    <sheetView tabSelected="1" workbookViewId="0" topLeftCell="F105">
      <selection activeCell="K112" sqref="K112:V112"/>
    </sheetView>
  </sheetViews>
  <sheetFormatPr defaultColWidth="9.00390625" defaultRowHeight="12.75"/>
  <cols>
    <col min="10" max="10" width="18.25390625" style="0" customWidth="1"/>
    <col min="22" max="22" width="9.00390625" style="0" customWidth="1"/>
    <col min="34" max="34" width="18.125" style="0" customWidth="1"/>
  </cols>
  <sheetData>
    <row r="1" spans="1:33" ht="15">
      <c r="A1" s="1"/>
      <c r="B1" s="1" t="s">
        <v>13</v>
      </c>
      <c r="C1" s="1"/>
      <c r="D1" s="1"/>
      <c r="E1" s="1"/>
      <c r="F1" s="1"/>
      <c r="G1" s="1"/>
      <c r="H1" s="1"/>
      <c r="I1" s="1"/>
      <c r="M1" s="1"/>
      <c r="N1" s="1" t="s">
        <v>13</v>
      </c>
      <c r="O1" s="1"/>
      <c r="P1" s="1"/>
      <c r="Q1" s="1"/>
      <c r="R1" s="1"/>
      <c r="S1" s="1"/>
      <c r="T1" s="1"/>
      <c r="U1" s="1"/>
      <c r="Y1" s="1"/>
      <c r="Z1" s="1" t="s">
        <v>13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44</v>
      </c>
      <c r="C2" s="1"/>
      <c r="D2" s="1"/>
      <c r="E2" s="1"/>
      <c r="F2" s="1"/>
      <c r="G2" s="1"/>
      <c r="H2" s="1"/>
      <c r="I2" s="1"/>
      <c r="M2" s="1"/>
      <c r="N2" s="1" t="s">
        <v>52</v>
      </c>
      <c r="O2" s="1"/>
      <c r="P2" s="1"/>
      <c r="Q2" s="1"/>
      <c r="R2" s="1"/>
      <c r="S2" s="1"/>
      <c r="T2" s="1"/>
      <c r="U2" s="1"/>
      <c r="Y2" s="1"/>
      <c r="Z2" s="1" t="s">
        <v>46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53</v>
      </c>
      <c r="B4" s="3"/>
      <c r="C4" s="3"/>
      <c r="D4" s="3"/>
      <c r="E4" s="3"/>
      <c r="F4" s="3"/>
      <c r="G4" s="3"/>
      <c r="H4" s="3"/>
      <c r="I4" s="3"/>
      <c r="J4" s="4"/>
      <c r="K4" s="17"/>
      <c r="M4" s="2" t="s">
        <v>55</v>
      </c>
      <c r="N4" s="3"/>
      <c r="O4" s="3"/>
      <c r="P4" s="3"/>
      <c r="Q4" s="3"/>
      <c r="R4" s="3"/>
      <c r="S4" s="3"/>
      <c r="T4" s="3"/>
      <c r="U4" s="3"/>
      <c r="V4" s="4"/>
      <c r="W4" s="17"/>
      <c r="Y4" s="2" t="s">
        <v>75</v>
      </c>
      <c r="Z4" s="3"/>
      <c r="AA4" s="3"/>
      <c r="AB4" s="3"/>
      <c r="AC4" s="3"/>
      <c r="AD4" s="3"/>
      <c r="AE4" s="3"/>
      <c r="AF4" s="3"/>
      <c r="AG4" s="3"/>
      <c r="AH4" s="4"/>
      <c r="AI4" s="17"/>
    </row>
    <row r="5" spans="1:35" ht="15">
      <c r="A5" s="2" t="s">
        <v>54</v>
      </c>
      <c r="B5" s="3"/>
      <c r="C5" s="3"/>
      <c r="D5" s="3"/>
      <c r="E5" s="3"/>
      <c r="F5" s="3"/>
      <c r="G5" s="3"/>
      <c r="H5" s="3"/>
      <c r="I5" s="3"/>
      <c r="J5" s="4"/>
      <c r="K5" s="12">
        <v>73141</v>
      </c>
      <c r="M5" s="2" t="s">
        <v>56</v>
      </c>
      <c r="N5" s="3"/>
      <c r="O5" s="3"/>
      <c r="P5" s="3"/>
      <c r="Q5" s="3"/>
      <c r="R5" s="3"/>
      <c r="S5" s="3"/>
      <c r="T5" s="3"/>
      <c r="U5" s="3"/>
      <c r="V5" s="4"/>
      <c r="W5" s="12">
        <f>K5+K9-K27</f>
        <v>74723.362</v>
      </c>
      <c r="X5" s="16"/>
      <c r="Y5" s="2" t="s">
        <v>76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W5+W9-W27</f>
        <v>76305.72399999999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827.4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827.4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f>W6</f>
        <v>827.4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18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18</v>
      </c>
    </row>
    <row r="8" spans="1:35" ht="15">
      <c r="A8" s="2" t="s">
        <v>43</v>
      </c>
      <c r="B8" s="3"/>
      <c r="C8" s="3"/>
      <c r="D8" s="3"/>
      <c r="E8" s="3"/>
      <c r="F8" s="3"/>
      <c r="G8" s="3"/>
      <c r="H8" s="3"/>
      <c r="I8" s="3"/>
      <c r="J8" s="4"/>
      <c r="K8" s="14">
        <v>9.36</v>
      </c>
      <c r="M8" s="2" t="s">
        <v>43</v>
      </c>
      <c r="N8" s="3"/>
      <c r="O8" s="3"/>
      <c r="P8" s="3"/>
      <c r="Q8" s="3"/>
      <c r="R8" s="3"/>
      <c r="S8" s="3"/>
      <c r="T8" s="3"/>
      <c r="U8" s="3"/>
      <c r="V8" s="4"/>
      <c r="W8" s="14">
        <f>K8</f>
        <v>9.36</v>
      </c>
      <c r="Y8" s="2" t="s">
        <v>43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9.36</v>
      </c>
    </row>
    <row r="9" spans="1:35" ht="15">
      <c r="A9" s="2" t="s">
        <v>21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7744.463999999999</v>
      </c>
      <c r="M9" s="2" t="s">
        <v>45</v>
      </c>
      <c r="N9" s="3"/>
      <c r="O9" s="3"/>
      <c r="P9" s="3"/>
      <c r="Q9" s="3"/>
      <c r="R9" s="3"/>
      <c r="S9" s="3"/>
      <c r="T9" s="3"/>
      <c r="U9" s="3"/>
      <c r="V9" s="4"/>
      <c r="W9" s="15">
        <f>K9</f>
        <v>7744.463999999999</v>
      </c>
      <c r="Y9" s="2" t="s">
        <v>23</v>
      </c>
      <c r="Z9" s="3"/>
      <c r="AA9" s="3"/>
      <c r="AB9" s="3"/>
      <c r="AC9" s="3"/>
      <c r="AD9" s="3"/>
      <c r="AE9" s="3"/>
      <c r="AF9" s="3"/>
      <c r="AG9" s="3"/>
      <c r="AH9" s="4"/>
      <c r="AI9" s="15">
        <f>W9</f>
        <v>7744.463999999999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95</v>
      </c>
      <c r="B11" s="3"/>
      <c r="C11" s="3"/>
      <c r="D11" s="3"/>
      <c r="E11" s="3"/>
      <c r="F11" s="3"/>
      <c r="G11" s="3"/>
      <c r="H11" s="3"/>
      <c r="I11" s="3"/>
      <c r="J11" s="4"/>
      <c r="K11" s="15">
        <f>K6*4.13</f>
        <v>3417.162</v>
      </c>
      <c r="M11" s="7" t="s">
        <v>95</v>
      </c>
      <c r="N11" s="3"/>
      <c r="O11" s="3"/>
      <c r="P11" s="3"/>
      <c r="Q11" s="3"/>
      <c r="R11" s="3"/>
      <c r="S11" s="3"/>
      <c r="T11" s="3"/>
      <c r="U11" s="3"/>
      <c r="V11" s="4"/>
      <c r="W11" s="15">
        <f>K11</f>
        <v>3417.162</v>
      </c>
      <c r="Y11" s="7" t="s">
        <v>95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W11</f>
        <v>3417.162</v>
      </c>
    </row>
    <row r="12" spans="1:35" ht="15.75">
      <c r="A12" s="7" t="s">
        <v>17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173.754</v>
      </c>
      <c r="M12" s="7" t="s">
        <v>17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173.754</v>
      </c>
      <c r="Y12" s="7" t="s">
        <v>17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W12</f>
        <v>173.754</v>
      </c>
    </row>
    <row r="13" spans="1:35" ht="15.75">
      <c r="A13" s="7" t="s">
        <v>49</v>
      </c>
      <c r="B13" s="3"/>
      <c r="C13" s="3"/>
      <c r="D13" s="3"/>
      <c r="E13" s="3"/>
      <c r="F13" s="3"/>
      <c r="G13" s="3"/>
      <c r="H13" s="3"/>
      <c r="I13" s="3"/>
      <c r="J13" s="4"/>
      <c r="K13" s="15">
        <f>K6*1.89</f>
        <v>1563.7859999999998</v>
      </c>
      <c r="M13" s="7" t="s">
        <v>49</v>
      </c>
      <c r="N13" s="3"/>
      <c r="O13" s="3"/>
      <c r="P13" s="3"/>
      <c r="Q13" s="3"/>
      <c r="R13" s="3"/>
      <c r="S13" s="3"/>
      <c r="T13" s="3"/>
      <c r="U13" s="3"/>
      <c r="V13" s="4"/>
      <c r="W13" s="15">
        <f>K13</f>
        <v>1563.7859999999998</v>
      </c>
      <c r="Y13" s="7" t="s">
        <v>49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W13</f>
        <v>1563.7859999999998</v>
      </c>
    </row>
    <row r="14" spans="1:35" ht="15.75">
      <c r="A14" s="7" t="s">
        <v>50</v>
      </c>
      <c r="B14" s="3"/>
      <c r="C14" s="3"/>
      <c r="D14" s="3"/>
      <c r="E14" s="3"/>
      <c r="F14" s="3"/>
      <c r="G14" s="3"/>
      <c r="H14" s="3"/>
      <c r="I14" s="3"/>
      <c r="J14" s="4"/>
      <c r="K14" s="15">
        <f>K6*1</f>
        <v>827.4</v>
      </c>
      <c r="M14" s="7" t="s">
        <v>50</v>
      </c>
      <c r="N14" s="3"/>
      <c r="O14" s="3"/>
      <c r="P14" s="3"/>
      <c r="Q14" s="3"/>
      <c r="R14" s="3"/>
      <c r="S14" s="3"/>
      <c r="T14" s="3"/>
      <c r="U14" s="3"/>
      <c r="V14" s="4"/>
      <c r="W14" s="15">
        <f>K14</f>
        <v>827.4</v>
      </c>
      <c r="Y14" s="7" t="s">
        <v>50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W14</f>
        <v>827.4</v>
      </c>
    </row>
    <row r="15" spans="1:35" ht="15.75">
      <c r="A15" s="7" t="s">
        <v>77</v>
      </c>
      <c r="B15" s="3"/>
      <c r="C15" s="3"/>
      <c r="D15" s="3"/>
      <c r="E15" s="3"/>
      <c r="F15" s="3"/>
      <c r="G15" s="3"/>
      <c r="H15" s="3"/>
      <c r="I15" s="3"/>
      <c r="J15" s="4"/>
      <c r="K15" s="14">
        <v>0</v>
      </c>
      <c r="M15" s="7" t="s">
        <v>77</v>
      </c>
      <c r="N15" s="3"/>
      <c r="O15" s="3"/>
      <c r="P15" s="3"/>
      <c r="Q15" s="3"/>
      <c r="R15" s="3"/>
      <c r="S15" s="3"/>
      <c r="T15" s="3"/>
      <c r="U15" s="3"/>
      <c r="V15" s="4"/>
      <c r="W15" s="14">
        <v>0</v>
      </c>
      <c r="Y15" s="7" t="s">
        <v>77</v>
      </c>
      <c r="Z15" s="3"/>
      <c r="AA15" s="3"/>
      <c r="AB15" s="3"/>
      <c r="AC15" s="3"/>
      <c r="AD15" s="3"/>
      <c r="AE15" s="3"/>
      <c r="AF15" s="3"/>
      <c r="AG15" s="3"/>
      <c r="AH15" s="4"/>
      <c r="AI15" s="14">
        <f>W15</f>
        <v>0</v>
      </c>
    </row>
    <row r="16" spans="1:35" ht="15.75">
      <c r="A16" s="7" t="s">
        <v>78</v>
      </c>
      <c r="B16" s="6"/>
      <c r="C16" s="6"/>
      <c r="D16" s="6"/>
      <c r="E16" s="6"/>
      <c r="F16" s="6"/>
      <c r="G16" s="6"/>
      <c r="H16" s="6"/>
      <c r="I16" s="3"/>
      <c r="J16" s="4"/>
      <c r="K16" s="14">
        <f>K20</f>
        <v>180</v>
      </c>
      <c r="M16" s="7" t="s">
        <v>78</v>
      </c>
      <c r="N16" s="6"/>
      <c r="O16" s="6"/>
      <c r="P16" s="6"/>
      <c r="Q16" s="6"/>
      <c r="R16" s="6"/>
      <c r="S16" s="6"/>
      <c r="T16" s="6"/>
      <c r="U16" s="3"/>
      <c r="V16" s="4"/>
      <c r="W16" s="14">
        <f>W20</f>
        <v>180</v>
      </c>
      <c r="Y16" s="7" t="s">
        <v>78</v>
      </c>
      <c r="Z16" s="6"/>
      <c r="AA16" s="6"/>
      <c r="AB16" s="6"/>
      <c r="AC16" s="6"/>
      <c r="AD16" s="6"/>
      <c r="AE16" s="6"/>
      <c r="AF16" s="6"/>
      <c r="AG16" s="3"/>
      <c r="AH16" s="4"/>
      <c r="AI16" s="15">
        <f>AI20+AI26</f>
        <v>17692</v>
      </c>
    </row>
    <row r="17" spans="1:35" ht="15">
      <c r="A17" s="2" t="s">
        <v>4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4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4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5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5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5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6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6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6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2" t="s">
        <v>92</v>
      </c>
      <c r="B20" s="3"/>
      <c r="C20" s="3"/>
      <c r="D20" s="3"/>
      <c r="E20" s="3"/>
      <c r="F20" s="3"/>
      <c r="G20" s="3"/>
      <c r="H20" s="3"/>
      <c r="I20" s="3"/>
      <c r="J20" s="4"/>
      <c r="K20" s="5">
        <v>180</v>
      </c>
      <c r="M20" s="2" t="s">
        <v>92</v>
      </c>
      <c r="N20" s="3"/>
      <c r="O20" s="3"/>
      <c r="P20" s="3"/>
      <c r="Q20" s="3"/>
      <c r="R20" s="3"/>
      <c r="S20" s="3"/>
      <c r="T20" s="3"/>
      <c r="U20" s="3"/>
      <c r="V20" s="4"/>
      <c r="W20" s="5">
        <v>180</v>
      </c>
      <c r="Y20" s="2" t="s">
        <v>92</v>
      </c>
      <c r="Z20" s="3"/>
      <c r="AA20" s="3"/>
      <c r="AB20" s="3"/>
      <c r="AC20" s="3"/>
      <c r="AD20" s="3"/>
      <c r="AE20" s="3"/>
      <c r="AF20" s="3"/>
      <c r="AG20" s="3"/>
      <c r="AH20" s="4"/>
      <c r="AI20" s="5">
        <f>180+605</f>
        <v>785</v>
      </c>
    </row>
    <row r="21" spans="1:35" ht="15">
      <c r="A21" s="8" t="s">
        <v>7</v>
      </c>
      <c r="B21" s="9"/>
      <c r="C21" s="9"/>
      <c r="D21" s="9"/>
      <c r="E21" s="9"/>
      <c r="F21" s="9"/>
      <c r="G21" s="9"/>
      <c r="H21" s="9"/>
      <c r="I21" s="9"/>
      <c r="J21" s="10"/>
      <c r="K21" s="5"/>
      <c r="M21" s="8" t="s">
        <v>7</v>
      </c>
      <c r="N21" s="9"/>
      <c r="O21" s="9"/>
      <c r="P21" s="9"/>
      <c r="Q21" s="9"/>
      <c r="R21" s="9"/>
      <c r="S21" s="9"/>
      <c r="T21" s="9"/>
      <c r="U21" s="9"/>
      <c r="V21" s="10"/>
      <c r="W21" s="5"/>
      <c r="Y21" s="8" t="s">
        <v>7</v>
      </c>
      <c r="Z21" s="9"/>
      <c r="AA21" s="9"/>
      <c r="AB21" s="9"/>
      <c r="AC21" s="9"/>
      <c r="AD21" s="9"/>
      <c r="AE21" s="9"/>
      <c r="AF21" s="9"/>
      <c r="AG21" s="9"/>
      <c r="AH21" s="10"/>
      <c r="AI21" s="5"/>
    </row>
    <row r="22" spans="1:35" ht="15">
      <c r="A22" s="2" t="s">
        <v>8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8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8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2" t="s">
        <v>9</v>
      </c>
      <c r="B23" s="3"/>
      <c r="C23" s="3"/>
      <c r="D23" s="3"/>
      <c r="E23" s="3"/>
      <c r="F23" s="3"/>
      <c r="G23" s="3"/>
      <c r="H23" s="3"/>
      <c r="I23" s="3"/>
      <c r="J23" s="4"/>
      <c r="K23" s="5"/>
      <c r="M23" s="2" t="s">
        <v>9</v>
      </c>
      <c r="N23" s="3"/>
      <c r="O23" s="3"/>
      <c r="P23" s="3"/>
      <c r="Q23" s="3"/>
      <c r="R23" s="3"/>
      <c r="S23" s="3"/>
      <c r="T23" s="3"/>
      <c r="U23" s="3"/>
      <c r="V23" s="4"/>
      <c r="W23" s="5"/>
      <c r="Y23" s="2" t="s">
        <v>9</v>
      </c>
      <c r="Z23" s="3"/>
      <c r="AA23" s="3"/>
      <c r="AB23" s="3"/>
      <c r="AC23" s="3"/>
      <c r="AD23" s="3"/>
      <c r="AE23" s="3"/>
      <c r="AF23" s="3"/>
      <c r="AG23" s="3"/>
      <c r="AH23" s="4"/>
      <c r="AI23" s="5"/>
    </row>
    <row r="24" spans="1:35" ht="15">
      <c r="A24" s="8" t="s">
        <v>10</v>
      </c>
      <c r="B24" s="9"/>
      <c r="C24" s="9"/>
      <c r="D24" s="9"/>
      <c r="E24" s="9"/>
      <c r="F24" s="9"/>
      <c r="G24" s="9"/>
      <c r="H24" s="9"/>
      <c r="I24" s="9"/>
      <c r="J24" s="10"/>
      <c r="K24" s="5"/>
      <c r="M24" s="8" t="s">
        <v>10</v>
      </c>
      <c r="N24" s="9"/>
      <c r="O24" s="9"/>
      <c r="P24" s="9"/>
      <c r="Q24" s="9"/>
      <c r="R24" s="9"/>
      <c r="S24" s="9"/>
      <c r="T24" s="9"/>
      <c r="U24" s="9"/>
      <c r="V24" s="10"/>
      <c r="W24" s="5"/>
      <c r="Y24" s="8" t="s">
        <v>10</v>
      </c>
      <c r="Z24" s="9"/>
      <c r="AA24" s="9"/>
      <c r="AB24" s="9"/>
      <c r="AC24" s="9"/>
      <c r="AD24" s="9"/>
      <c r="AE24" s="9"/>
      <c r="AF24" s="9"/>
      <c r="AG24" s="9"/>
      <c r="AH24" s="10"/>
      <c r="AI24" s="5"/>
    </row>
    <row r="25" spans="1:35" ht="15">
      <c r="A25" s="2" t="s">
        <v>11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11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11</v>
      </c>
      <c r="Z25" s="3"/>
      <c r="AA25" s="3"/>
      <c r="AB25" s="3"/>
      <c r="AC25" s="3"/>
      <c r="AD25" s="3"/>
      <c r="AE25" s="3"/>
      <c r="AF25" s="3"/>
      <c r="AG25" s="3"/>
      <c r="AH25" s="4"/>
      <c r="AI25" s="5"/>
    </row>
    <row r="26" spans="1:35" ht="15">
      <c r="A26" s="2" t="s">
        <v>93</v>
      </c>
      <c r="B26" s="3"/>
      <c r="C26" s="3"/>
      <c r="D26" s="3"/>
      <c r="E26" s="3"/>
      <c r="F26" s="3"/>
      <c r="G26" s="3"/>
      <c r="H26" s="3"/>
      <c r="I26" s="3"/>
      <c r="J26" s="4"/>
      <c r="K26" s="15"/>
      <c r="M26" s="2" t="s">
        <v>93</v>
      </c>
      <c r="N26" s="3"/>
      <c r="O26" s="3"/>
      <c r="P26" s="3"/>
      <c r="Q26" s="3"/>
      <c r="R26" s="3"/>
      <c r="S26" s="3"/>
      <c r="T26" s="3"/>
      <c r="U26" s="3"/>
      <c r="V26" s="4"/>
      <c r="W26" s="15"/>
      <c r="Y26" s="2" t="s">
        <v>94</v>
      </c>
      <c r="Z26" s="3"/>
      <c r="AA26" s="3"/>
      <c r="AB26" s="3"/>
      <c r="AC26" s="3"/>
      <c r="AD26" s="3"/>
      <c r="AE26" s="3"/>
      <c r="AF26" s="3"/>
      <c r="AG26" s="3"/>
      <c r="AH26" s="4"/>
      <c r="AI26" s="25">
        <v>16907</v>
      </c>
    </row>
    <row r="27" spans="1:35" ht="15">
      <c r="A27" s="8" t="s">
        <v>12</v>
      </c>
      <c r="B27" s="9"/>
      <c r="C27" s="9"/>
      <c r="D27" s="9"/>
      <c r="E27" s="9"/>
      <c r="F27" s="9"/>
      <c r="G27" s="9"/>
      <c r="H27" s="9"/>
      <c r="I27" s="9"/>
      <c r="J27" s="10"/>
      <c r="K27" s="15">
        <f>K11+K12+K13+K14+K15+K16</f>
        <v>6162.101999999999</v>
      </c>
      <c r="M27" s="8" t="s">
        <v>12</v>
      </c>
      <c r="N27" s="9"/>
      <c r="O27" s="9"/>
      <c r="P27" s="9"/>
      <c r="Q27" s="9"/>
      <c r="R27" s="9"/>
      <c r="S27" s="9"/>
      <c r="T27" s="9"/>
      <c r="U27" s="9"/>
      <c r="V27" s="10"/>
      <c r="W27" s="15">
        <f>W11+W12+W13+W14+W15+W16</f>
        <v>6162.101999999999</v>
      </c>
      <c r="Y27" s="8" t="s">
        <v>12</v>
      </c>
      <c r="Z27" s="9"/>
      <c r="AA27" s="9"/>
      <c r="AB27" s="9"/>
      <c r="AC27" s="9"/>
      <c r="AD27" s="9"/>
      <c r="AE27" s="9"/>
      <c r="AF27" s="9"/>
      <c r="AG27" s="9"/>
      <c r="AH27" s="10"/>
      <c r="AI27" s="15">
        <f>AI11+AI12+AI13+AI14+AI15+AI16</f>
        <v>23674.102</v>
      </c>
    </row>
    <row r="28" spans="1:33" ht="15.75">
      <c r="A28" s="1"/>
      <c r="B28" s="1"/>
      <c r="C28" s="1"/>
      <c r="D28" s="1"/>
      <c r="E28" s="23" t="s">
        <v>28</v>
      </c>
      <c r="F28" s="1"/>
      <c r="G28" s="1"/>
      <c r="H28" s="1"/>
      <c r="I28" s="1"/>
      <c r="L28" s="16">
        <f>K27+W27+AI27</f>
        <v>35998.306</v>
      </c>
      <c r="M28" s="1"/>
      <c r="N28" s="1"/>
      <c r="O28" s="1"/>
      <c r="P28" s="1"/>
      <c r="Q28" s="1"/>
      <c r="R28" s="23" t="s">
        <v>26</v>
      </c>
      <c r="S28" s="1"/>
      <c r="T28" s="1"/>
      <c r="U28" s="1"/>
      <c r="Y28" s="1"/>
      <c r="Z28" s="1"/>
      <c r="AA28" s="1"/>
      <c r="AB28" s="1"/>
      <c r="AC28" s="1"/>
      <c r="AD28" s="23" t="s">
        <v>24</v>
      </c>
      <c r="AE28" s="1"/>
      <c r="AF28" s="1"/>
      <c r="AG28" s="1"/>
    </row>
    <row r="29" spans="1:35" ht="15">
      <c r="A29" s="2" t="s">
        <v>59</v>
      </c>
      <c r="B29" s="3"/>
      <c r="C29" s="3"/>
      <c r="D29" s="3"/>
      <c r="E29" s="3"/>
      <c r="F29" s="3"/>
      <c r="G29" s="3"/>
      <c r="H29" s="3"/>
      <c r="I29" s="3"/>
      <c r="J29" s="4"/>
      <c r="K29" s="17"/>
      <c r="M29" s="2" t="s">
        <v>57</v>
      </c>
      <c r="N29" s="3"/>
      <c r="O29" s="3"/>
      <c r="P29" s="3"/>
      <c r="Q29" s="3"/>
      <c r="R29" s="3"/>
      <c r="S29" s="3"/>
      <c r="T29" s="3"/>
      <c r="U29" s="3"/>
      <c r="V29" s="4"/>
      <c r="W29" s="17"/>
      <c r="Y29" s="2" t="s">
        <v>73</v>
      </c>
      <c r="Z29" s="3"/>
      <c r="AA29" s="3"/>
      <c r="AB29" s="3"/>
      <c r="AC29" s="3"/>
      <c r="AD29" s="3"/>
      <c r="AE29" s="3"/>
      <c r="AF29" s="3"/>
      <c r="AG29" s="3"/>
      <c r="AH29" s="4"/>
      <c r="AI29" s="17"/>
    </row>
    <row r="30" spans="1:35" ht="15">
      <c r="A30" s="2" t="s">
        <v>60</v>
      </c>
      <c r="B30" s="3"/>
      <c r="C30" s="3"/>
      <c r="D30" s="3"/>
      <c r="E30" s="3"/>
      <c r="F30" s="3"/>
      <c r="G30" s="3"/>
      <c r="H30" s="3"/>
      <c r="I30" s="3"/>
      <c r="J30" s="4"/>
      <c r="K30" s="15">
        <f>AI5+AI9-AI27</f>
        <v>60376.08599999998</v>
      </c>
      <c r="M30" s="2" t="s">
        <v>58</v>
      </c>
      <c r="N30" s="3"/>
      <c r="O30" s="3"/>
      <c r="P30" s="3"/>
      <c r="Q30" s="3"/>
      <c r="R30" s="3"/>
      <c r="S30" s="3"/>
      <c r="T30" s="3"/>
      <c r="U30" s="3"/>
      <c r="V30" s="4"/>
      <c r="W30" s="12">
        <f>K30+K34-K52</f>
        <v>61958.447999999975</v>
      </c>
      <c r="Y30" s="2" t="s">
        <v>74</v>
      </c>
      <c r="Z30" s="3"/>
      <c r="AA30" s="3"/>
      <c r="AB30" s="3"/>
      <c r="AC30" s="3"/>
      <c r="AD30" s="3"/>
      <c r="AE30" s="3"/>
      <c r="AF30" s="3"/>
      <c r="AG30" s="3"/>
      <c r="AH30" s="4"/>
      <c r="AI30" s="12">
        <f>W30+W34-W52</f>
        <v>63259.49399999997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3">
        <v>827.4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3">
        <f>K31</f>
        <v>827.4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3">
        <f>W31</f>
        <v>827.4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4">
        <v>18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4">
        <f>K32</f>
        <v>18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4">
        <f>W32</f>
        <v>18</v>
      </c>
    </row>
    <row r="33" spans="1:35" ht="15">
      <c r="A33" s="2" t="s">
        <v>43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9.36</v>
      </c>
      <c r="M33" s="2" t="s">
        <v>47</v>
      </c>
      <c r="N33" s="3"/>
      <c r="O33" s="3"/>
      <c r="P33" s="3"/>
      <c r="Q33" s="3"/>
      <c r="R33" s="3"/>
      <c r="S33" s="3"/>
      <c r="T33" s="3"/>
      <c r="U33" s="3"/>
      <c r="V33" s="4"/>
      <c r="W33" s="14">
        <f>K33</f>
        <v>9.36</v>
      </c>
      <c r="Y33" s="2" t="s">
        <v>43</v>
      </c>
      <c r="Z33" s="3"/>
      <c r="AA33" s="3"/>
      <c r="AB33" s="3"/>
      <c r="AC33" s="3"/>
      <c r="AD33" s="3"/>
      <c r="AE33" s="3"/>
      <c r="AF33" s="3"/>
      <c r="AG33" s="3"/>
      <c r="AH33" s="4"/>
      <c r="AI33" s="14">
        <f>W33</f>
        <v>9.36</v>
      </c>
    </row>
    <row r="34" spans="1:35" ht="15">
      <c r="A34" s="2" t="s">
        <v>48</v>
      </c>
      <c r="B34" s="3"/>
      <c r="C34" s="3"/>
      <c r="D34" s="3"/>
      <c r="E34" s="3"/>
      <c r="F34" s="3"/>
      <c r="G34" s="3"/>
      <c r="H34" s="3"/>
      <c r="I34" s="3"/>
      <c r="J34" s="4"/>
      <c r="K34" s="15">
        <f>K9</f>
        <v>7744.463999999999</v>
      </c>
      <c r="M34" s="2" t="s">
        <v>27</v>
      </c>
      <c r="N34" s="3"/>
      <c r="O34" s="3"/>
      <c r="P34" s="3"/>
      <c r="Q34" s="3"/>
      <c r="R34" s="3"/>
      <c r="S34" s="3"/>
      <c r="T34" s="3"/>
      <c r="U34" s="3"/>
      <c r="V34" s="4"/>
      <c r="W34" s="15">
        <f>K34</f>
        <v>7744.463999999999</v>
      </c>
      <c r="Y34" s="2" t="s">
        <v>25</v>
      </c>
      <c r="Z34" s="3"/>
      <c r="AA34" s="3"/>
      <c r="AB34" s="3"/>
      <c r="AC34" s="3"/>
      <c r="AD34" s="3"/>
      <c r="AE34" s="3"/>
      <c r="AF34" s="3"/>
      <c r="AG34" s="3"/>
      <c r="AH34" s="4"/>
      <c r="AI34" s="15">
        <f>W34</f>
        <v>7744.463999999999</v>
      </c>
    </row>
    <row r="35" spans="1:35" ht="15.75">
      <c r="A35" s="2"/>
      <c r="B35" s="6" t="s">
        <v>2</v>
      </c>
      <c r="C35" s="6"/>
      <c r="D35" s="3"/>
      <c r="E35" s="3"/>
      <c r="F35" s="3"/>
      <c r="G35" s="3"/>
      <c r="H35" s="3"/>
      <c r="I35" s="3"/>
      <c r="J35" s="4"/>
      <c r="K35" s="5"/>
      <c r="M35" s="2"/>
      <c r="N35" s="6" t="s">
        <v>2</v>
      </c>
      <c r="O35" s="6"/>
      <c r="P35" s="3"/>
      <c r="Q35" s="3"/>
      <c r="R35" s="3"/>
      <c r="S35" s="3"/>
      <c r="T35" s="3"/>
      <c r="U35" s="3"/>
      <c r="V35" s="4"/>
      <c r="W35" s="5"/>
      <c r="Y35" s="2"/>
      <c r="Z35" s="6" t="s">
        <v>2</v>
      </c>
      <c r="AA35" s="6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7" t="s">
        <v>95</v>
      </c>
      <c r="B36" s="3"/>
      <c r="C36" s="3"/>
      <c r="D36" s="3"/>
      <c r="E36" s="3"/>
      <c r="F36" s="3"/>
      <c r="G36" s="3"/>
      <c r="H36" s="3"/>
      <c r="I36" s="3"/>
      <c r="J36" s="4"/>
      <c r="K36" s="15">
        <f>K11</f>
        <v>3417.162</v>
      </c>
      <c r="M36" s="7" t="s">
        <v>95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3417.162</v>
      </c>
      <c r="Y36" s="7" t="s">
        <v>95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W36</f>
        <v>3417.162</v>
      </c>
    </row>
    <row r="37" spans="1:35" ht="15.75">
      <c r="A37" s="7" t="s">
        <v>17</v>
      </c>
      <c r="B37" s="3"/>
      <c r="C37" s="3"/>
      <c r="D37" s="3"/>
      <c r="E37" s="3"/>
      <c r="F37" s="3"/>
      <c r="G37" s="3"/>
      <c r="H37" s="3"/>
      <c r="I37" s="3"/>
      <c r="J37" s="4"/>
      <c r="K37" s="15">
        <f>K12</f>
        <v>173.754</v>
      </c>
      <c r="M37" s="7" t="s">
        <v>17</v>
      </c>
      <c r="N37" s="3"/>
      <c r="O37" s="3"/>
      <c r="P37" s="3"/>
      <c r="Q37" s="3"/>
      <c r="R37" s="3"/>
      <c r="S37" s="3"/>
      <c r="T37" s="3"/>
      <c r="U37" s="3"/>
      <c r="V37" s="4"/>
      <c r="W37" s="15">
        <f>K37</f>
        <v>173.754</v>
      </c>
      <c r="Y37" s="7" t="s">
        <v>17</v>
      </c>
      <c r="Z37" s="3"/>
      <c r="AA37" s="3"/>
      <c r="AB37" s="3"/>
      <c r="AC37" s="3"/>
      <c r="AD37" s="3"/>
      <c r="AE37" s="3"/>
      <c r="AF37" s="3"/>
      <c r="AG37" s="3"/>
      <c r="AH37" s="4"/>
      <c r="AI37" s="15">
        <f>W37</f>
        <v>173.754</v>
      </c>
    </row>
    <row r="38" spans="1:35" ht="15.75">
      <c r="A38" s="7" t="s">
        <v>49</v>
      </c>
      <c r="B38" s="3"/>
      <c r="C38" s="3"/>
      <c r="D38" s="3"/>
      <c r="E38" s="3"/>
      <c r="F38" s="3"/>
      <c r="G38" s="3"/>
      <c r="H38" s="3"/>
      <c r="I38" s="3"/>
      <c r="J38" s="4"/>
      <c r="K38" s="15">
        <f>K13</f>
        <v>1563.7859999999998</v>
      </c>
      <c r="M38" s="7" t="s">
        <v>49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1563.7859999999998</v>
      </c>
      <c r="Y38" s="7" t="s">
        <v>49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1563.7859999999998</v>
      </c>
    </row>
    <row r="39" spans="1:35" ht="15.75">
      <c r="A39" s="7" t="s">
        <v>50</v>
      </c>
      <c r="B39" s="3"/>
      <c r="C39" s="3"/>
      <c r="D39" s="3"/>
      <c r="E39" s="3"/>
      <c r="F39" s="3"/>
      <c r="G39" s="3"/>
      <c r="H39" s="3"/>
      <c r="I39" s="3"/>
      <c r="J39" s="4"/>
      <c r="K39" s="15">
        <f>K14</f>
        <v>827.4</v>
      </c>
      <c r="M39" s="7" t="s">
        <v>50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827.4</v>
      </c>
      <c r="Y39" s="7" t="s">
        <v>50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827.4</v>
      </c>
    </row>
    <row r="40" spans="1:35" ht="15.75">
      <c r="A40" s="7" t="s">
        <v>77</v>
      </c>
      <c r="B40" s="3"/>
      <c r="C40" s="3"/>
      <c r="D40" s="3"/>
      <c r="E40" s="3"/>
      <c r="F40" s="3"/>
      <c r="G40" s="3"/>
      <c r="H40" s="3"/>
      <c r="I40" s="3"/>
      <c r="J40" s="4"/>
      <c r="K40" s="14">
        <v>0</v>
      </c>
      <c r="M40" s="7" t="s">
        <v>77</v>
      </c>
      <c r="N40" s="3"/>
      <c r="O40" s="3"/>
      <c r="P40" s="3"/>
      <c r="Q40" s="3"/>
      <c r="R40" s="3"/>
      <c r="S40" s="3"/>
      <c r="T40" s="3"/>
      <c r="U40" s="3"/>
      <c r="V40" s="4"/>
      <c r="W40" s="15">
        <f>W31*0.34</f>
        <v>281.31600000000003</v>
      </c>
      <c r="Y40" s="7" t="s">
        <v>77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W40</f>
        <v>281.31600000000003</v>
      </c>
    </row>
    <row r="41" spans="1:35" ht="15.75">
      <c r="A41" s="7" t="s">
        <v>78</v>
      </c>
      <c r="B41" s="6"/>
      <c r="C41" s="6"/>
      <c r="D41" s="6"/>
      <c r="E41" s="6"/>
      <c r="F41" s="6"/>
      <c r="G41" s="6"/>
      <c r="H41" s="6"/>
      <c r="I41" s="3"/>
      <c r="J41" s="4"/>
      <c r="K41" s="14">
        <f>K45</f>
        <v>180</v>
      </c>
      <c r="M41" s="7" t="s">
        <v>78</v>
      </c>
      <c r="N41" s="6"/>
      <c r="O41" s="6"/>
      <c r="P41" s="6"/>
      <c r="Q41" s="6"/>
      <c r="R41" s="6"/>
      <c r="S41" s="6"/>
      <c r="T41" s="6"/>
      <c r="U41" s="3"/>
      <c r="V41" s="4"/>
      <c r="W41" s="14">
        <f>W45</f>
        <v>180</v>
      </c>
      <c r="Y41" s="7" t="s">
        <v>78</v>
      </c>
      <c r="Z41" s="6"/>
      <c r="AA41" s="6"/>
      <c r="AB41" s="6"/>
      <c r="AC41" s="6"/>
      <c r="AD41" s="6"/>
      <c r="AE41" s="6"/>
      <c r="AF41" s="6"/>
      <c r="AG41" s="3"/>
      <c r="AH41" s="4"/>
      <c r="AI41" s="14">
        <f>AI45</f>
        <v>180</v>
      </c>
    </row>
    <row r="42" spans="1:35" ht="15">
      <c r="A42" s="2" t="s">
        <v>4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4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4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5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5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6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6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92</v>
      </c>
      <c r="B45" s="3"/>
      <c r="C45" s="3"/>
      <c r="D45" s="3"/>
      <c r="E45" s="3"/>
      <c r="F45" s="3"/>
      <c r="G45" s="3"/>
      <c r="H45" s="3"/>
      <c r="I45" s="3"/>
      <c r="J45" s="4"/>
      <c r="K45" s="5">
        <v>180</v>
      </c>
      <c r="M45" s="2" t="s">
        <v>92</v>
      </c>
      <c r="N45" s="3"/>
      <c r="O45" s="3"/>
      <c r="P45" s="3"/>
      <c r="Q45" s="3"/>
      <c r="R45" s="3"/>
      <c r="S45" s="3"/>
      <c r="T45" s="3"/>
      <c r="U45" s="3"/>
      <c r="V45" s="4"/>
      <c r="W45" s="5">
        <v>180</v>
      </c>
      <c r="X45" s="16"/>
      <c r="Y45" s="2" t="s">
        <v>92</v>
      </c>
      <c r="Z45" s="3"/>
      <c r="AA45" s="3"/>
      <c r="AB45" s="3"/>
      <c r="AC45" s="3"/>
      <c r="AD45" s="3"/>
      <c r="AE45" s="3"/>
      <c r="AF45" s="3"/>
      <c r="AG45" s="3"/>
      <c r="AH45" s="4"/>
      <c r="AI45" s="5">
        <v>180</v>
      </c>
    </row>
    <row r="46" spans="1:35" ht="15">
      <c r="A46" s="8" t="s">
        <v>7</v>
      </c>
      <c r="B46" s="9"/>
      <c r="C46" s="9"/>
      <c r="D46" s="9"/>
      <c r="E46" s="9"/>
      <c r="F46" s="9"/>
      <c r="G46" s="9"/>
      <c r="H46" s="9"/>
      <c r="I46" s="9"/>
      <c r="J46" s="10"/>
      <c r="K46" s="5"/>
      <c r="M46" s="8" t="s">
        <v>7</v>
      </c>
      <c r="N46" s="9"/>
      <c r="O46" s="9"/>
      <c r="P46" s="9"/>
      <c r="Q46" s="9"/>
      <c r="R46" s="9"/>
      <c r="S46" s="9"/>
      <c r="T46" s="9"/>
      <c r="U46" s="9"/>
      <c r="V46" s="10"/>
      <c r="W46" s="5"/>
      <c r="Y46" s="8" t="s">
        <v>7</v>
      </c>
      <c r="Z46" s="9"/>
      <c r="AA46" s="9"/>
      <c r="AB46" s="9"/>
      <c r="AC46" s="9"/>
      <c r="AD46" s="9"/>
      <c r="AE46" s="9"/>
      <c r="AF46" s="9"/>
      <c r="AG46" s="9"/>
      <c r="AH46" s="10"/>
      <c r="AI46" s="5"/>
    </row>
    <row r="47" spans="1:35" ht="15">
      <c r="A47" s="2" t="s">
        <v>8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8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8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9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9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9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8" t="s">
        <v>10</v>
      </c>
      <c r="B49" s="9"/>
      <c r="C49" s="9"/>
      <c r="D49" s="9"/>
      <c r="E49" s="9"/>
      <c r="F49" s="9"/>
      <c r="G49" s="9"/>
      <c r="H49" s="9"/>
      <c r="I49" s="9"/>
      <c r="J49" s="10"/>
      <c r="K49" s="5"/>
      <c r="M49" s="8" t="s">
        <v>10</v>
      </c>
      <c r="N49" s="9"/>
      <c r="O49" s="9"/>
      <c r="P49" s="9"/>
      <c r="Q49" s="9"/>
      <c r="R49" s="9"/>
      <c r="S49" s="9"/>
      <c r="T49" s="9"/>
      <c r="U49" s="9"/>
      <c r="V49" s="10"/>
      <c r="W49" s="5"/>
      <c r="Y49" s="8" t="s">
        <v>10</v>
      </c>
      <c r="Z49" s="9"/>
      <c r="AA49" s="9"/>
      <c r="AB49" s="9"/>
      <c r="AC49" s="9"/>
      <c r="AD49" s="9"/>
      <c r="AE49" s="9"/>
      <c r="AF49" s="9"/>
      <c r="AG49" s="9"/>
      <c r="AH49" s="10"/>
      <c r="AI49" s="5"/>
    </row>
    <row r="50" spans="1:35" ht="15">
      <c r="A50" s="2" t="s">
        <v>11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11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11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93</v>
      </c>
      <c r="B51" s="3"/>
      <c r="C51" s="3"/>
      <c r="D51" s="3"/>
      <c r="E51" s="3"/>
      <c r="F51" s="3"/>
      <c r="G51" s="3"/>
      <c r="H51" s="3"/>
      <c r="I51" s="3"/>
      <c r="J51" s="4"/>
      <c r="K51" s="15"/>
      <c r="M51" s="2" t="s">
        <v>93</v>
      </c>
      <c r="N51" s="3"/>
      <c r="O51" s="3"/>
      <c r="P51" s="3"/>
      <c r="Q51" s="3"/>
      <c r="R51" s="3"/>
      <c r="S51" s="3"/>
      <c r="T51" s="3"/>
      <c r="U51" s="3"/>
      <c r="V51" s="4"/>
      <c r="W51" s="15"/>
      <c r="Y51" s="2" t="s">
        <v>93</v>
      </c>
      <c r="Z51" s="3"/>
      <c r="AA51" s="3"/>
      <c r="AB51" s="3"/>
      <c r="AC51" s="3"/>
      <c r="AD51" s="3"/>
      <c r="AE51" s="3"/>
      <c r="AF51" s="3"/>
      <c r="AG51" s="3"/>
      <c r="AH51" s="4"/>
      <c r="AI51" s="15"/>
    </row>
    <row r="52" spans="1:35" ht="15">
      <c r="A52" s="8" t="s">
        <v>12</v>
      </c>
      <c r="B52" s="9"/>
      <c r="C52" s="9"/>
      <c r="D52" s="9"/>
      <c r="E52" s="9"/>
      <c r="F52" s="9"/>
      <c r="G52" s="9"/>
      <c r="H52" s="9"/>
      <c r="I52" s="9"/>
      <c r="J52" s="10"/>
      <c r="K52" s="15">
        <f>K36+K37+K38+K39+K40+K41</f>
        <v>6162.101999999999</v>
      </c>
      <c r="M52" s="8" t="s">
        <v>12</v>
      </c>
      <c r="N52" s="9"/>
      <c r="O52" s="9"/>
      <c r="P52" s="9"/>
      <c r="Q52" s="9"/>
      <c r="R52" s="9"/>
      <c r="S52" s="9"/>
      <c r="T52" s="9"/>
      <c r="U52" s="9"/>
      <c r="V52" s="10"/>
      <c r="W52" s="15">
        <f>W36+W37+W38+W39+W40+W41</f>
        <v>6443.417999999999</v>
      </c>
      <c r="Y52" s="8" t="s">
        <v>12</v>
      </c>
      <c r="Z52" s="9"/>
      <c r="AA52" s="9"/>
      <c r="AB52" s="9"/>
      <c r="AC52" s="9"/>
      <c r="AD52" s="9"/>
      <c r="AE52" s="9"/>
      <c r="AF52" s="9"/>
      <c r="AG52" s="9"/>
      <c r="AH52" s="10"/>
      <c r="AI52" s="15">
        <f>W52</f>
        <v>6443.417999999999</v>
      </c>
    </row>
    <row r="54" spans="5:30" ht="12.75">
      <c r="E54" s="18" t="s">
        <v>14</v>
      </c>
      <c r="R54" s="19" t="s">
        <v>15</v>
      </c>
      <c r="AD54" s="19" t="s">
        <v>16</v>
      </c>
    </row>
    <row r="55" spans="1:35" ht="15">
      <c r="A55" s="2" t="s">
        <v>61</v>
      </c>
      <c r="B55" s="3"/>
      <c r="C55" s="3"/>
      <c r="D55" s="3"/>
      <c r="E55" s="3"/>
      <c r="F55" s="3"/>
      <c r="G55" s="3"/>
      <c r="H55" s="3"/>
      <c r="I55" s="3"/>
      <c r="J55" s="4"/>
      <c r="K55" s="17"/>
      <c r="M55" s="2" t="s">
        <v>63</v>
      </c>
      <c r="N55" s="3"/>
      <c r="O55" s="3"/>
      <c r="P55" s="3"/>
      <c r="Q55" s="3"/>
      <c r="R55" s="3"/>
      <c r="S55" s="3"/>
      <c r="T55" s="3"/>
      <c r="U55" s="3"/>
      <c r="V55" s="4"/>
      <c r="W55" s="17"/>
      <c r="Y55" s="2" t="s">
        <v>71</v>
      </c>
      <c r="Z55" s="3"/>
      <c r="AA55" s="3"/>
      <c r="AB55" s="3"/>
      <c r="AC55" s="3"/>
      <c r="AD55" s="3"/>
      <c r="AE55" s="3"/>
      <c r="AF55" s="3"/>
      <c r="AG55" s="3"/>
      <c r="AH55" s="4"/>
      <c r="AI55" s="17"/>
    </row>
    <row r="56" spans="1:35" ht="15">
      <c r="A56" s="2" t="s">
        <v>62</v>
      </c>
      <c r="B56" s="3"/>
      <c r="C56" s="3"/>
      <c r="D56" s="3"/>
      <c r="E56" s="3"/>
      <c r="F56" s="3"/>
      <c r="G56" s="3"/>
      <c r="H56" s="3"/>
      <c r="I56" s="3"/>
      <c r="J56" s="4"/>
      <c r="K56" s="15">
        <f>AI30+AI34-AI52</f>
        <v>64560.53999999997</v>
      </c>
      <c r="M56" s="2" t="s">
        <v>64</v>
      </c>
      <c r="N56" s="3"/>
      <c r="O56" s="3"/>
      <c r="P56" s="3"/>
      <c r="Q56" s="3"/>
      <c r="R56" s="3"/>
      <c r="S56" s="3"/>
      <c r="T56" s="3"/>
      <c r="U56" s="3"/>
      <c r="V56" s="4"/>
      <c r="W56" s="12">
        <f>K56+K60-K78</f>
        <v>63671.585999999974</v>
      </c>
      <c r="Y56" s="2" t="s">
        <v>72</v>
      </c>
      <c r="Z56" s="3"/>
      <c r="AA56" s="3"/>
      <c r="AB56" s="3"/>
      <c r="AC56" s="3"/>
      <c r="AD56" s="3"/>
      <c r="AE56" s="3"/>
      <c r="AF56" s="3"/>
      <c r="AG56" s="3"/>
      <c r="AH56" s="4"/>
      <c r="AI56" s="12">
        <f>W56+W60-W78</f>
        <v>64972.631999999976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3">
        <f>K31</f>
        <v>827.4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3">
        <f>K57</f>
        <v>827.4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3">
        <f>W57</f>
        <v>827.4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4">
        <f>K32</f>
        <v>18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18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18</v>
      </c>
    </row>
    <row r="59" spans="1:35" ht="15">
      <c r="A59" s="2" t="s">
        <v>43</v>
      </c>
      <c r="B59" s="3"/>
      <c r="C59" s="3"/>
      <c r="D59" s="3"/>
      <c r="E59" s="3"/>
      <c r="F59" s="3"/>
      <c r="G59" s="3"/>
      <c r="H59" s="3"/>
      <c r="I59" s="3"/>
      <c r="J59" s="4"/>
      <c r="K59" s="14">
        <f>AI33</f>
        <v>9.36</v>
      </c>
      <c r="M59" s="2" t="s">
        <v>47</v>
      </c>
      <c r="N59" s="3"/>
      <c r="O59" s="3"/>
      <c r="P59" s="3"/>
      <c r="Q59" s="3"/>
      <c r="R59" s="3"/>
      <c r="S59" s="3"/>
      <c r="T59" s="3"/>
      <c r="U59" s="3"/>
      <c r="V59" s="4"/>
      <c r="W59" s="14">
        <f>K59</f>
        <v>9.36</v>
      </c>
      <c r="Y59" s="2" t="s">
        <v>43</v>
      </c>
      <c r="Z59" s="3"/>
      <c r="AA59" s="3"/>
      <c r="AB59" s="3"/>
      <c r="AC59" s="3"/>
      <c r="AD59" s="3"/>
      <c r="AE59" s="3"/>
      <c r="AF59" s="3"/>
      <c r="AG59" s="3"/>
      <c r="AH59" s="4"/>
      <c r="AI59" s="14">
        <f>W59</f>
        <v>9.36</v>
      </c>
    </row>
    <row r="60" spans="1:35" ht="15">
      <c r="A60" s="2" t="s">
        <v>29</v>
      </c>
      <c r="B60" s="3"/>
      <c r="C60" s="3"/>
      <c r="D60" s="3"/>
      <c r="E60" s="3"/>
      <c r="F60" s="3"/>
      <c r="G60" s="3"/>
      <c r="H60" s="3"/>
      <c r="I60" s="3"/>
      <c r="J60" s="4"/>
      <c r="K60" s="15">
        <f>AI34</f>
        <v>7744.463999999999</v>
      </c>
      <c r="M60" s="2" t="s">
        <v>30</v>
      </c>
      <c r="N60" s="3"/>
      <c r="O60" s="3"/>
      <c r="P60" s="3"/>
      <c r="Q60" s="3"/>
      <c r="R60" s="3"/>
      <c r="S60" s="3"/>
      <c r="T60" s="3"/>
      <c r="U60" s="3"/>
      <c r="V60" s="4"/>
      <c r="W60" s="15">
        <f>K60</f>
        <v>7744.463999999999</v>
      </c>
      <c r="Y60" s="2" t="s">
        <v>31</v>
      </c>
      <c r="Z60" s="3"/>
      <c r="AA60" s="3"/>
      <c r="AB60" s="3"/>
      <c r="AC60" s="3"/>
      <c r="AD60" s="3"/>
      <c r="AE60" s="3"/>
      <c r="AF60" s="3"/>
      <c r="AG60" s="3"/>
      <c r="AH60" s="4"/>
      <c r="AI60" s="15">
        <f>W60</f>
        <v>7744.463999999999</v>
      </c>
    </row>
    <row r="61" spans="1:35" ht="15.75">
      <c r="A61" s="2"/>
      <c r="B61" s="6" t="s">
        <v>2</v>
      </c>
      <c r="C61" s="6"/>
      <c r="D61" s="3"/>
      <c r="E61" s="3"/>
      <c r="F61" s="3"/>
      <c r="G61" s="3"/>
      <c r="H61" s="3"/>
      <c r="I61" s="3"/>
      <c r="J61" s="4"/>
      <c r="K61" s="5"/>
      <c r="M61" s="2"/>
      <c r="N61" s="6" t="s">
        <v>2</v>
      </c>
      <c r="O61" s="6"/>
      <c r="P61" s="3"/>
      <c r="Q61" s="3"/>
      <c r="R61" s="3"/>
      <c r="S61" s="3"/>
      <c r="T61" s="3"/>
      <c r="U61" s="3"/>
      <c r="V61" s="4"/>
      <c r="W61" s="5"/>
      <c r="Y61" s="2"/>
      <c r="Z61" s="6" t="s">
        <v>2</v>
      </c>
      <c r="AA61" s="6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7" t="s">
        <v>95</v>
      </c>
      <c r="B62" s="3"/>
      <c r="C62" s="3"/>
      <c r="D62" s="3"/>
      <c r="E62" s="3"/>
      <c r="F62" s="3"/>
      <c r="G62" s="3"/>
      <c r="H62" s="3"/>
      <c r="I62" s="3"/>
      <c r="J62" s="4"/>
      <c r="K62" s="15">
        <f>K36</f>
        <v>3417.162</v>
      </c>
      <c r="M62" s="7" t="s">
        <v>95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3417.162</v>
      </c>
      <c r="Y62" s="7" t="s">
        <v>95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3417.162</v>
      </c>
    </row>
    <row r="63" spans="1:35" ht="15.75">
      <c r="A63" s="7" t="s">
        <v>17</v>
      </c>
      <c r="B63" s="3"/>
      <c r="C63" s="3"/>
      <c r="D63" s="3"/>
      <c r="E63" s="3"/>
      <c r="F63" s="3"/>
      <c r="G63" s="3"/>
      <c r="H63" s="3"/>
      <c r="I63" s="3"/>
      <c r="J63" s="4"/>
      <c r="K63" s="15">
        <f>K37</f>
        <v>173.754</v>
      </c>
      <c r="M63" s="7" t="s">
        <v>17</v>
      </c>
      <c r="N63" s="3"/>
      <c r="O63" s="3"/>
      <c r="P63" s="3"/>
      <c r="Q63" s="3"/>
      <c r="R63" s="3"/>
      <c r="S63" s="3"/>
      <c r="T63" s="3"/>
      <c r="U63" s="3"/>
      <c r="V63" s="4"/>
      <c r="W63" s="15">
        <f>K63</f>
        <v>173.754</v>
      </c>
      <c r="Y63" s="7" t="s">
        <v>17</v>
      </c>
      <c r="Z63" s="3"/>
      <c r="AA63" s="3"/>
      <c r="AB63" s="3"/>
      <c r="AC63" s="3"/>
      <c r="AD63" s="3"/>
      <c r="AE63" s="3"/>
      <c r="AF63" s="3"/>
      <c r="AG63" s="3"/>
      <c r="AH63" s="4"/>
      <c r="AI63" s="15">
        <f>W63</f>
        <v>173.754</v>
      </c>
    </row>
    <row r="64" spans="1:35" ht="15.75">
      <c r="A64" s="7" t="s">
        <v>49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1563.7859999999998</v>
      </c>
      <c r="M64" s="7" t="s">
        <v>49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1563.7859999999998</v>
      </c>
      <c r="Y64" s="7" t="s">
        <v>49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1563.7859999999998</v>
      </c>
    </row>
    <row r="65" spans="1:35" ht="15.75">
      <c r="A65" s="7" t="s">
        <v>50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827.4</v>
      </c>
      <c r="M65" s="7" t="s">
        <v>50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827.4</v>
      </c>
      <c r="Y65" s="7" t="s">
        <v>50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827.4</v>
      </c>
    </row>
    <row r="66" spans="1:35" ht="15.75">
      <c r="A66" s="7" t="s">
        <v>77</v>
      </c>
      <c r="B66" s="3"/>
      <c r="C66" s="3"/>
      <c r="D66" s="3"/>
      <c r="E66" s="3"/>
      <c r="F66" s="3"/>
      <c r="G66" s="3"/>
      <c r="H66" s="3"/>
      <c r="I66" s="3"/>
      <c r="J66" s="4"/>
      <c r="K66" s="15">
        <f>W40</f>
        <v>281.31600000000003</v>
      </c>
      <c r="M66" s="7" t="s">
        <v>77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281.31600000000003</v>
      </c>
      <c r="Y66" s="7" t="s">
        <v>77</v>
      </c>
      <c r="Z66" s="3"/>
      <c r="AA66" s="3"/>
      <c r="AB66" s="3"/>
      <c r="AC66" s="3"/>
      <c r="AD66" s="3"/>
      <c r="AE66" s="3"/>
      <c r="AF66" s="3"/>
      <c r="AG66" s="3"/>
      <c r="AH66" s="4"/>
      <c r="AI66" s="14">
        <v>0</v>
      </c>
    </row>
    <row r="67" spans="1:35" ht="15.75">
      <c r="A67" s="7" t="s">
        <v>78</v>
      </c>
      <c r="B67" s="6"/>
      <c r="C67" s="6"/>
      <c r="D67" s="6"/>
      <c r="E67" s="6"/>
      <c r="F67" s="6"/>
      <c r="G67" s="6"/>
      <c r="H67" s="6"/>
      <c r="I67" s="3"/>
      <c r="J67" s="4"/>
      <c r="K67" s="14">
        <f>K71+K72</f>
        <v>2370</v>
      </c>
      <c r="M67" s="7" t="s">
        <v>78</v>
      </c>
      <c r="N67" s="6"/>
      <c r="O67" s="6"/>
      <c r="P67" s="6"/>
      <c r="Q67" s="6"/>
      <c r="R67" s="6"/>
      <c r="S67" s="6"/>
      <c r="T67" s="6"/>
      <c r="U67" s="3"/>
      <c r="V67" s="4"/>
      <c r="W67" s="14">
        <f>W71</f>
        <v>180</v>
      </c>
      <c r="Y67" s="7" t="s">
        <v>78</v>
      </c>
      <c r="Z67" s="6"/>
      <c r="AA67" s="6"/>
      <c r="AB67" s="6"/>
      <c r="AC67" s="6"/>
      <c r="AD67" s="6"/>
      <c r="AE67" s="6"/>
      <c r="AF67" s="6"/>
      <c r="AG67" s="3"/>
      <c r="AH67" s="4"/>
      <c r="AI67" s="15">
        <f>AI71+AI77</f>
        <v>6810</v>
      </c>
    </row>
    <row r="68" spans="1:35" ht="15">
      <c r="A68" s="2" t="s">
        <v>4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4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4</v>
      </c>
      <c r="Z68" s="3"/>
      <c r="AA68" s="3"/>
      <c r="AB68" s="3"/>
      <c r="AC68" s="3"/>
      <c r="AD68" s="3"/>
      <c r="AE68" s="3"/>
      <c r="AF68" s="3"/>
      <c r="AG68" s="3"/>
      <c r="AH68" s="4"/>
      <c r="AI68" s="5"/>
    </row>
    <row r="69" spans="1:35" ht="15">
      <c r="A69" s="2" t="s">
        <v>5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5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5</v>
      </c>
      <c r="Z69" s="3"/>
      <c r="AA69" s="3"/>
      <c r="AB69" s="3"/>
      <c r="AC69" s="3"/>
      <c r="AD69" s="3"/>
      <c r="AE69" s="3"/>
      <c r="AF69" s="3"/>
      <c r="AG69" s="3"/>
      <c r="AH69" s="4"/>
      <c r="AI69" s="5"/>
    </row>
    <row r="70" spans="1:35" ht="15">
      <c r="A70" s="2" t="s">
        <v>6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6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6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92</v>
      </c>
      <c r="B71" s="3"/>
      <c r="C71" s="3"/>
      <c r="D71" s="3"/>
      <c r="E71" s="3"/>
      <c r="F71" s="3"/>
      <c r="G71" s="3"/>
      <c r="H71" s="3"/>
      <c r="I71" s="3"/>
      <c r="J71" s="4"/>
      <c r="K71" s="5">
        <v>180</v>
      </c>
      <c r="M71" s="2" t="s">
        <v>92</v>
      </c>
      <c r="N71" s="3"/>
      <c r="O71" s="3"/>
      <c r="P71" s="3"/>
      <c r="Q71" s="3"/>
      <c r="R71" s="3"/>
      <c r="S71" s="3"/>
      <c r="T71" s="3"/>
      <c r="U71" s="3"/>
      <c r="V71" s="4"/>
      <c r="W71" s="5">
        <v>180</v>
      </c>
      <c r="Y71" s="2" t="s">
        <v>92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v>180</v>
      </c>
    </row>
    <row r="72" spans="1:35" ht="15">
      <c r="A72" s="8" t="s">
        <v>7</v>
      </c>
      <c r="B72" s="9"/>
      <c r="C72" s="9"/>
      <c r="D72" s="9"/>
      <c r="E72" s="9"/>
      <c r="F72" s="9"/>
      <c r="G72" s="9"/>
      <c r="H72" s="9"/>
      <c r="I72" s="9"/>
      <c r="J72" s="10"/>
      <c r="K72" s="5">
        <v>2190</v>
      </c>
      <c r="M72" s="8" t="s">
        <v>7</v>
      </c>
      <c r="N72" s="9"/>
      <c r="O72" s="9"/>
      <c r="P72" s="9"/>
      <c r="Q72" s="9"/>
      <c r="R72" s="9"/>
      <c r="S72" s="9"/>
      <c r="T72" s="9"/>
      <c r="U72" s="9"/>
      <c r="V72" s="10"/>
      <c r="W72" s="5"/>
      <c r="Y72" s="8" t="s">
        <v>7</v>
      </c>
      <c r="Z72" s="9"/>
      <c r="AA72" s="9"/>
      <c r="AB72" s="9"/>
      <c r="AC72" s="9"/>
      <c r="AD72" s="9"/>
      <c r="AE72" s="9"/>
      <c r="AF72" s="9"/>
      <c r="AG72" s="9"/>
      <c r="AH72" s="10"/>
      <c r="AI72" s="5"/>
    </row>
    <row r="73" spans="1:35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  <c r="M73" s="2" t="s">
        <v>8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8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9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9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9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8" t="s">
        <v>10</v>
      </c>
      <c r="B75" s="9"/>
      <c r="C75" s="9"/>
      <c r="D75" s="9"/>
      <c r="E75" s="9"/>
      <c r="F75" s="9"/>
      <c r="G75" s="9"/>
      <c r="H75" s="9"/>
      <c r="I75" s="9"/>
      <c r="J75" s="10"/>
      <c r="K75" s="5"/>
      <c r="M75" s="8" t="s">
        <v>10</v>
      </c>
      <c r="N75" s="9"/>
      <c r="O75" s="9"/>
      <c r="P75" s="9"/>
      <c r="Q75" s="9"/>
      <c r="R75" s="9"/>
      <c r="S75" s="9"/>
      <c r="T75" s="9"/>
      <c r="U75" s="9"/>
      <c r="V75" s="10"/>
      <c r="W75" s="5"/>
      <c r="Y75" s="8" t="s">
        <v>10</v>
      </c>
      <c r="Z75" s="9"/>
      <c r="AA75" s="9"/>
      <c r="AB75" s="9"/>
      <c r="AC75" s="9"/>
      <c r="AD75" s="9"/>
      <c r="AE75" s="9"/>
      <c r="AF75" s="9"/>
      <c r="AG75" s="9"/>
      <c r="AH75" s="10"/>
      <c r="AI75" s="5"/>
    </row>
    <row r="76" spans="1:35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11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11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2" t="s">
        <v>93</v>
      </c>
      <c r="B77" s="3"/>
      <c r="C77" s="3"/>
      <c r="D77" s="3"/>
      <c r="E77" s="3"/>
      <c r="F77" s="3"/>
      <c r="G77" s="3"/>
      <c r="H77" s="3"/>
      <c r="I77" s="3"/>
      <c r="J77" s="4"/>
      <c r="K77" s="15"/>
      <c r="M77" s="2" t="s">
        <v>93</v>
      </c>
      <c r="N77" s="3"/>
      <c r="O77" s="3"/>
      <c r="P77" s="3"/>
      <c r="Q77" s="3"/>
      <c r="R77" s="3"/>
      <c r="S77" s="3"/>
      <c r="T77" s="3"/>
      <c r="U77" s="3"/>
      <c r="V77" s="4"/>
      <c r="W77" s="15"/>
      <c r="Y77" s="2" t="s">
        <v>96</v>
      </c>
      <c r="Z77" s="3"/>
      <c r="AA77" s="3"/>
      <c r="AB77" s="3"/>
      <c r="AC77" s="3"/>
      <c r="AD77" s="3"/>
      <c r="AE77" s="3"/>
      <c r="AF77" s="3"/>
      <c r="AG77" s="3"/>
      <c r="AH77" s="4"/>
      <c r="AI77" s="25">
        <v>6630</v>
      </c>
    </row>
    <row r="78" spans="1:35" ht="15">
      <c r="A78" s="8" t="s">
        <v>12</v>
      </c>
      <c r="B78" s="9"/>
      <c r="C78" s="9"/>
      <c r="D78" s="9"/>
      <c r="E78" s="9"/>
      <c r="F78" s="9"/>
      <c r="G78" s="9"/>
      <c r="H78" s="9"/>
      <c r="I78" s="9"/>
      <c r="J78" s="10"/>
      <c r="K78" s="15">
        <f>K62+K63+K64+K65+K66+K67</f>
        <v>8633.417999999998</v>
      </c>
      <c r="M78" s="8" t="s">
        <v>12</v>
      </c>
      <c r="N78" s="9"/>
      <c r="O78" s="9"/>
      <c r="P78" s="9"/>
      <c r="Q78" s="9"/>
      <c r="R78" s="9"/>
      <c r="S78" s="9"/>
      <c r="T78" s="9"/>
      <c r="U78" s="9"/>
      <c r="V78" s="10"/>
      <c r="W78" s="15">
        <f>W62+W63+W64+W65+W66+W67</f>
        <v>6443.417999999999</v>
      </c>
      <c r="Y78" s="8" t="s">
        <v>12</v>
      </c>
      <c r="Z78" s="9"/>
      <c r="AA78" s="9"/>
      <c r="AB78" s="9"/>
      <c r="AC78" s="9"/>
      <c r="AD78" s="9"/>
      <c r="AE78" s="9"/>
      <c r="AF78" s="9"/>
      <c r="AG78" s="9"/>
      <c r="AH78" s="10"/>
      <c r="AI78" s="15">
        <f>AI62+AI63+AI64+AI65+AI66+AI67</f>
        <v>12792.101999999999</v>
      </c>
    </row>
    <row r="80" spans="5:30" ht="12.75">
      <c r="E80" s="18" t="s">
        <v>18</v>
      </c>
      <c r="R80" s="19" t="s">
        <v>19</v>
      </c>
      <c r="AD80" s="19" t="s">
        <v>20</v>
      </c>
    </row>
    <row r="81" spans="1:35" ht="15">
      <c r="A81" s="2" t="s">
        <v>67</v>
      </c>
      <c r="B81" s="3"/>
      <c r="C81" s="3"/>
      <c r="D81" s="3"/>
      <c r="E81" s="3"/>
      <c r="F81" s="3"/>
      <c r="G81" s="3"/>
      <c r="H81" s="3"/>
      <c r="I81" s="3"/>
      <c r="J81" s="4"/>
      <c r="K81" s="17"/>
      <c r="M81" s="2" t="s">
        <v>65</v>
      </c>
      <c r="N81" s="3"/>
      <c r="O81" s="3"/>
      <c r="P81" s="3"/>
      <c r="Q81" s="3"/>
      <c r="R81" s="3"/>
      <c r="S81" s="3"/>
      <c r="T81" s="3"/>
      <c r="U81" s="3"/>
      <c r="V81" s="4"/>
      <c r="W81" s="17"/>
      <c r="Y81" s="2" t="s">
        <v>69</v>
      </c>
      <c r="Z81" s="3"/>
      <c r="AA81" s="3"/>
      <c r="AB81" s="3"/>
      <c r="AC81" s="3"/>
      <c r="AD81" s="3"/>
      <c r="AE81" s="3"/>
      <c r="AF81" s="3"/>
      <c r="AG81" s="3"/>
      <c r="AH81" s="4"/>
      <c r="AI81" s="17"/>
    </row>
    <row r="82" spans="1:35" ht="15">
      <c r="A82" s="2" t="s">
        <v>68</v>
      </c>
      <c r="B82" s="3"/>
      <c r="C82" s="3"/>
      <c r="D82" s="3"/>
      <c r="E82" s="3"/>
      <c r="F82" s="3"/>
      <c r="G82" s="3"/>
      <c r="H82" s="3"/>
      <c r="I82" s="3"/>
      <c r="J82" s="4"/>
      <c r="K82" s="15">
        <f>AI56+AI60-AI78</f>
        <v>59924.99399999998</v>
      </c>
      <c r="M82" s="2" t="s">
        <v>66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K82+K86-K104</f>
        <v>61507.35599999997</v>
      </c>
      <c r="Y82" s="2" t="s">
        <v>70</v>
      </c>
      <c r="Z82" s="3"/>
      <c r="AA82" s="3"/>
      <c r="AB82" s="3"/>
      <c r="AC82" s="3"/>
      <c r="AD82" s="3"/>
      <c r="AE82" s="3"/>
      <c r="AF82" s="3"/>
      <c r="AG82" s="3"/>
      <c r="AH82" s="4"/>
      <c r="AI82" s="12">
        <f>W82+W86-W104</f>
        <v>62572.717999999964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3">
        <f>K57</f>
        <v>827.4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3">
        <f>K83</f>
        <v>827.4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3">
        <f>W83</f>
        <v>827.4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4">
        <f>K58</f>
        <v>18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4">
        <f>K84</f>
        <v>18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4">
        <f>W84</f>
        <v>18</v>
      </c>
    </row>
    <row r="85" spans="1:35" ht="15">
      <c r="A85" s="2" t="s">
        <v>43</v>
      </c>
      <c r="B85" s="3"/>
      <c r="C85" s="3"/>
      <c r="D85" s="3"/>
      <c r="E85" s="3"/>
      <c r="F85" s="3"/>
      <c r="G85" s="3"/>
      <c r="H85" s="3"/>
      <c r="I85" s="3"/>
      <c r="J85" s="4"/>
      <c r="K85" s="14">
        <f>K59</f>
        <v>9.36</v>
      </c>
      <c r="M85" s="2" t="s">
        <v>43</v>
      </c>
      <c r="N85" s="3"/>
      <c r="O85" s="3"/>
      <c r="P85" s="3"/>
      <c r="Q85" s="3"/>
      <c r="R85" s="3"/>
      <c r="S85" s="3"/>
      <c r="T85" s="3"/>
      <c r="U85" s="3"/>
      <c r="V85" s="4"/>
      <c r="W85" s="14">
        <f>K85</f>
        <v>9.36</v>
      </c>
      <c r="Y85" s="2" t="s">
        <v>43</v>
      </c>
      <c r="Z85" s="3"/>
      <c r="AA85" s="3"/>
      <c r="AB85" s="3"/>
      <c r="AC85" s="3"/>
      <c r="AD85" s="3"/>
      <c r="AE85" s="3"/>
      <c r="AF85" s="3"/>
      <c r="AG85" s="3"/>
      <c r="AH85" s="4"/>
      <c r="AI85" s="14">
        <f>W85</f>
        <v>9.36</v>
      </c>
    </row>
    <row r="86" spans="1:35" ht="15">
      <c r="A86" s="2" t="s">
        <v>34</v>
      </c>
      <c r="B86" s="3"/>
      <c r="C86" s="3"/>
      <c r="D86" s="3"/>
      <c r="E86" s="3"/>
      <c r="F86" s="3"/>
      <c r="G86" s="3"/>
      <c r="H86" s="3"/>
      <c r="I86" s="3"/>
      <c r="J86" s="4"/>
      <c r="K86" s="15">
        <f>K60</f>
        <v>7744.463999999999</v>
      </c>
      <c r="M86" s="2" t="s">
        <v>33</v>
      </c>
      <c r="N86" s="3"/>
      <c r="O86" s="3"/>
      <c r="P86" s="3"/>
      <c r="Q86" s="3"/>
      <c r="R86" s="3"/>
      <c r="S86" s="3"/>
      <c r="T86" s="3"/>
      <c r="U86" s="3"/>
      <c r="V86" s="4"/>
      <c r="W86" s="15">
        <f>K86</f>
        <v>7744.463999999999</v>
      </c>
      <c r="Y86" s="2" t="s">
        <v>32</v>
      </c>
      <c r="Z86" s="3"/>
      <c r="AA86" s="3"/>
      <c r="AB86" s="3"/>
      <c r="AC86" s="3"/>
      <c r="AD86" s="3"/>
      <c r="AE86" s="3"/>
      <c r="AF86" s="3"/>
      <c r="AG86" s="3"/>
      <c r="AH86" s="4"/>
      <c r="AI86" s="15">
        <f>W86</f>
        <v>7744.463999999999</v>
      </c>
    </row>
    <row r="87" spans="1:35" ht="15.75">
      <c r="A87" s="2"/>
      <c r="B87" s="6" t="s">
        <v>2</v>
      </c>
      <c r="C87" s="6"/>
      <c r="D87" s="3"/>
      <c r="E87" s="3"/>
      <c r="F87" s="3"/>
      <c r="G87" s="3"/>
      <c r="H87" s="3"/>
      <c r="I87" s="3"/>
      <c r="J87" s="4"/>
      <c r="K87" s="5"/>
      <c r="M87" s="2"/>
      <c r="N87" s="6" t="s">
        <v>2</v>
      </c>
      <c r="O87" s="6"/>
      <c r="P87" s="3"/>
      <c r="Q87" s="3"/>
      <c r="R87" s="3"/>
      <c r="S87" s="3"/>
      <c r="T87" s="3"/>
      <c r="U87" s="3"/>
      <c r="V87" s="4"/>
      <c r="W87" s="5"/>
      <c r="Y87" s="2"/>
      <c r="Z87" s="6" t="s">
        <v>2</v>
      </c>
      <c r="AA87" s="6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7" t="s">
        <v>95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3417.162</v>
      </c>
      <c r="M88" s="7" t="s">
        <v>95</v>
      </c>
      <c r="N88" s="3"/>
      <c r="O88" s="3"/>
      <c r="P88" s="3"/>
      <c r="Q88" s="3"/>
      <c r="R88" s="3"/>
      <c r="S88" s="3"/>
      <c r="T88" s="3"/>
      <c r="U88" s="3"/>
      <c r="V88" s="4"/>
      <c r="W88" s="15">
        <f>K88</f>
        <v>3417.162</v>
      </c>
      <c r="Y88" s="7" t="s">
        <v>95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3417.162</v>
      </c>
    </row>
    <row r="89" spans="1:35" ht="15.75">
      <c r="A89" s="7" t="s">
        <v>17</v>
      </c>
      <c r="B89" s="3"/>
      <c r="C89" s="3"/>
      <c r="D89" s="3"/>
      <c r="E89" s="3"/>
      <c r="F89" s="3"/>
      <c r="G89" s="3"/>
      <c r="H89" s="3"/>
      <c r="I89" s="3"/>
      <c r="J89" s="4"/>
      <c r="K89" s="15">
        <f>K63</f>
        <v>173.754</v>
      </c>
      <c r="M89" s="7" t="s">
        <v>17</v>
      </c>
      <c r="N89" s="3"/>
      <c r="O89" s="3"/>
      <c r="P89" s="3"/>
      <c r="Q89" s="3"/>
      <c r="R89" s="3"/>
      <c r="S89" s="3"/>
      <c r="T89" s="3"/>
      <c r="U89" s="3"/>
      <c r="V89" s="4"/>
      <c r="W89" s="15">
        <f>K89</f>
        <v>173.754</v>
      </c>
      <c r="Y89" s="7" t="s">
        <v>17</v>
      </c>
      <c r="Z89" s="3"/>
      <c r="AA89" s="3"/>
      <c r="AB89" s="3"/>
      <c r="AC89" s="3"/>
      <c r="AD89" s="3"/>
      <c r="AE89" s="3"/>
      <c r="AF89" s="3"/>
      <c r="AG89" s="3"/>
      <c r="AH89" s="4"/>
      <c r="AI89" s="15">
        <f>W89</f>
        <v>173.754</v>
      </c>
    </row>
    <row r="90" spans="1:35" ht="15.75">
      <c r="A90" s="7" t="s">
        <v>49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1563.7859999999998</v>
      </c>
      <c r="M90" s="7" t="s">
        <v>49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1563.7859999999998</v>
      </c>
      <c r="Y90" s="7" t="s">
        <v>49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1563.7859999999998</v>
      </c>
    </row>
    <row r="91" spans="1:35" ht="15.75">
      <c r="A91" s="7" t="s">
        <v>50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827.4</v>
      </c>
      <c r="M91" s="7" t="s">
        <v>50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827.4</v>
      </c>
      <c r="Y91" s="7" t="s">
        <v>50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827.4</v>
      </c>
    </row>
    <row r="92" spans="1:35" ht="15.75">
      <c r="A92" s="7" t="s">
        <v>77</v>
      </c>
      <c r="B92" s="3"/>
      <c r="C92" s="3"/>
      <c r="D92" s="3"/>
      <c r="E92" s="3"/>
      <c r="F92" s="3"/>
      <c r="G92" s="3"/>
      <c r="H92" s="3"/>
      <c r="I92" s="3"/>
      <c r="J92" s="4"/>
      <c r="K92" s="14">
        <v>0</v>
      </c>
      <c r="M92" s="7" t="s">
        <v>77</v>
      </c>
      <c r="N92" s="3"/>
      <c r="O92" s="3"/>
      <c r="P92" s="3"/>
      <c r="Q92" s="3"/>
      <c r="R92" s="3"/>
      <c r="S92" s="3"/>
      <c r="T92" s="3"/>
      <c r="U92" s="3"/>
      <c r="V92" s="4"/>
      <c r="W92" s="14">
        <v>0</v>
      </c>
      <c r="Y92" s="7" t="s">
        <v>77</v>
      </c>
      <c r="Z92" s="3"/>
      <c r="AA92" s="3"/>
      <c r="AB92" s="3"/>
      <c r="AC92" s="3"/>
      <c r="AD92" s="3"/>
      <c r="AE92" s="3"/>
      <c r="AF92" s="3"/>
      <c r="AG92" s="3"/>
      <c r="AH92" s="4"/>
      <c r="AI92" s="14">
        <v>0</v>
      </c>
    </row>
    <row r="93" spans="1:35" ht="15.75">
      <c r="A93" s="7" t="s">
        <v>78</v>
      </c>
      <c r="B93" s="6"/>
      <c r="C93" s="6"/>
      <c r="D93" s="6"/>
      <c r="E93" s="6"/>
      <c r="F93" s="6"/>
      <c r="G93" s="6"/>
      <c r="H93" s="6"/>
      <c r="I93" s="3"/>
      <c r="J93" s="4"/>
      <c r="K93" s="14">
        <f>K97</f>
        <v>180</v>
      </c>
      <c r="M93" s="7" t="s">
        <v>78</v>
      </c>
      <c r="N93" s="6"/>
      <c r="O93" s="6"/>
      <c r="P93" s="6"/>
      <c r="Q93" s="6"/>
      <c r="R93" s="6"/>
      <c r="S93" s="6"/>
      <c r="T93" s="6"/>
      <c r="U93" s="3"/>
      <c r="V93" s="4"/>
      <c r="W93" s="14">
        <v>697</v>
      </c>
      <c r="Y93" s="7" t="s">
        <v>78</v>
      </c>
      <c r="Z93" s="6"/>
      <c r="AA93" s="6"/>
      <c r="AB93" s="6"/>
      <c r="AC93" s="6"/>
      <c r="AD93" s="6"/>
      <c r="AE93" s="6"/>
      <c r="AF93" s="6"/>
      <c r="AG93" s="3"/>
      <c r="AH93" s="4"/>
      <c r="AI93" s="14">
        <f>AI97</f>
        <v>785</v>
      </c>
    </row>
    <row r="94" spans="1:35" ht="15">
      <c r="A94" s="2" t="s">
        <v>4</v>
      </c>
      <c r="B94" s="3"/>
      <c r="C94" s="3"/>
      <c r="D94" s="3"/>
      <c r="E94" s="3"/>
      <c r="F94" s="3"/>
      <c r="G94" s="3"/>
      <c r="H94" s="3"/>
      <c r="I94" s="3"/>
      <c r="J94" s="4"/>
      <c r="K94" s="5"/>
      <c r="M94" s="2" t="s">
        <v>4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4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5</v>
      </c>
      <c r="B95" s="3"/>
      <c r="C95" s="3"/>
      <c r="D95" s="3"/>
      <c r="E95" s="3"/>
      <c r="F95" s="3"/>
      <c r="G95" s="3"/>
      <c r="H95" s="3"/>
      <c r="I95" s="3"/>
      <c r="J95" s="4"/>
      <c r="K95" s="5"/>
      <c r="M95" s="2" t="s">
        <v>5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5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6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6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6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92</v>
      </c>
      <c r="B97" s="3"/>
      <c r="C97" s="3"/>
      <c r="D97" s="3"/>
      <c r="E97" s="3"/>
      <c r="F97" s="3"/>
      <c r="G97" s="3"/>
      <c r="H97" s="3"/>
      <c r="I97" s="3"/>
      <c r="J97" s="4"/>
      <c r="K97" s="5">
        <v>180</v>
      </c>
      <c r="M97" s="2" t="s">
        <v>92</v>
      </c>
      <c r="N97" s="3"/>
      <c r="O97" s="3"/>
      <c r="P97" s="3"/>
      <c r="Q97" s="3"/>
      <c r="R97" s="3"/>
      <c r="S97" s="3"/>
      <c r="T97" s="3"/>
      <c r="U97" s="3"/>
      <c r="V97" s="4"/>
      <c r="W97" s="5">
        <f>180+517</f>
        <v>697</v>
      </c>
      <c r="Y97" s="2" t="s">
        <v>92</v>
      </c>
      <c r="Z97" s="3"/>
      <c r="AA97" s="3"/>
      <c r="AB97" s="3"/>
      <c r="AC97" s="3"/>
      <c r="AD97" s="3"/>
      <c r="AE97" s="3"/>
      <c r="AF97" s="3"/>
      <c r="AG97" s="3"/>
      <c r="AH97" s="4"/>
      <c r="AI97" s="5">
        <f>180+605</f>
        <v>785</v>
      </c>
    </row>
    <row r="98" spans="1:35" ht="15">
      <c r="A98" s="8" t="s">
        <v>7</v>
      </c>
      <c r="B98" s="9"/>
      <c r="C98" s="9"/>
      <c r="D98" s="9"/>
      <c r="E98" s="9"/>
      <c r="F98" s="9"/>
      <c r="G98" s="9"/>
      <c r="H98" s="9"/>
      <c r="I98" s="9"/>
      <c r="J98" s="10"/>
      <c r="K98" s="5"/>
      <c r="M98" s="8" t="s">
        <v>7</v>
      </c>
      <c r="N98" s="9"/>
      <c r="O98" s="9"/>
      <c r="P98" s="9"/>
      <c r="Q98" s="9"/>
      <c r="R98" s="9"/>
      <c r="S98" s="9"/>
      <c r="T98" s="9"/>
      <c r="U98" s="9"/>
      <c r="V98" s="10"/>
      <c r="W98" s="5"/>
      <c r="Y98" s="8" t="s">
        <v>7</v>
      </c>
      <c r="Z98" s="9"/>
      <c r="AA98" s="9"/>
      <c r="AB98" s="9"/>
      <c r="AC98" s="9"/>
      <c r="AD98" s="9"/>
      <c r="AE98" s="9"/>
      <c r="AF98" s="9"/>
      <c r="AG98" s="9"/>
      <c r="AH98" s="10"/>
      <c r="AI98" s="5"/>
    </row>
    <row r="99" spans="1:35" ht="15">
      <c r="A99" s="2" t="s">
        <v>8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8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8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9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9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9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8" t="s">
        <v>10</v>
      </c>
      <c r="B101" s="9"/>
      <c r="C101" s="9"/>
      <c r="D101" s="9"/>
      <c r="E101" s="9"/>
      <c r="F101" s="9"/>
      <c r="G101" s="9"/>
      <c r="H101" s="9"/>
      <c r="I101" s="9"/>
      <c r="J101" s="10"/>
      <c r="K101" s="5"/>
      <c r="M101" s="8" t="s">
        <v>10</v>
      </c>
      <c r="N101" s="9"/>
      <c r="O101" s="9"/>
      <c r="P101" s="9"/>
      <c r="Q101" s="9"/>
      <c r="R101" s="9"/>
      <c r="S101" s="9"/>
      <c r="T101" s="9"/>
      <c r="U101" s="9"/>
      <c r="V101" s="10"/>
      <c r="W101" s="5"/>
      <c r="Y101" s="8" t="s">
        <v>10</v>
      </c>
      <c r="Z101" s="9"/>
      <c r="AA101" s="9"/>
      <c r="AB101" s="9"/>
      <c r="AC101" s="9"/>
      <c r="AD101" s="9"/>
      <c r="AE101" s="9"/>
      <c r="AF101" s="9"/>
      <c r="AG101" s="9"/>
      <c r="AH101" s="10"/>
      <c r="AI101" s="5"/>
    </row>
    <row r="102" spans="1:35" ht="15">
      <c r="A102" s="2" t="s">
        <v>11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11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11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2" t="s">
        <v>93</v>
      </c>
      <c r="B103" s="3"/>
      <c r="C103" s="3"/>
      <c r="D103" s="3"/>
      <c r="E103" s="3"/>
      <c r="F103" s="3"/>
      <c r="G103" s="3"/>
      <c r="H103" s="3"/>
      <c r="I103" s="3"/>
      <c r="J103" s="4"/>
      <c r="K103" s="15"/>
      <c r="M103" s="2" t="s">
        <v>93</v>
      </c>
      <c r="N103" s="3"/>
      <c r="O103" s="3"/>
      <c r="P103" s="3"/>
      <c r="Q103" s="3"/>
      <c r="R103" s="3"/>
      <c r="S103" s="3"/>
      <c r="T103" s="3"/>
      <c r="U103" s="3"/>
      <c r="V103" s="4"/>
      <c r="W103" s="15"/>
      <c r="Y103" s="2" t="s">
        <v>93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15"/>
    </row>
    <row r="104" spans="1:35" ht="15">
      <c r="A104" s="8" t="s">
        <v>12</v>
      </c>
      <c r="B104" s="9"/>
      <c r="C104" s="9"/>
      <c r="D104" s="9"/>
      <c r="E104" s="9"/>
      <c r="F104" s="9"/>
      <c r="G104" s="9"/>
      <c r="H104" s="9"/>
      <c r="I104" s="9"/>
      <c r="J104" s="10"/>
      <c r="K104" s="15">
        <f>K88+K89+K90+K91+K92+K93</f>
        <v>6162.101999999999</v>
      </c>
      <c r="M104" s="8" t="s">
        <v>12</v>
      </c>
      <c r="N104" s="9"/>
      <c r="O104" s="9"/>
      <c r="P104" s="9"/>
      <c r="Q104" s="9"/>
      <c r="R104" s="9"/>
      <c r="S104" s="9"/>
      <c r="T104" s="9"/>
      <c r="U104" s="9"/>
      <c r="V104" s="10"/>
      <c r="W104" s="15">
        <f>W88+W89+W90+W91+W92+W93</f>
        <v>6679.101999999999</v>
      </c>
      <c r="Y104" s="8" t="s">
        <v>12</v>
      </c>
      <c r="Z104" s="9"/>
      <c r="AA104" s="9"/>
      <c r="AB104" s="9"/>
      <c r="AC104" s="9"/>
      <c r="AD104" s="9"/>
      <c r="AE104" s="9"/>
      <c r="AF104" s="9"/>
      <c r="AG104" s="9"/>
      <c r="AH104" s="10"/>
      <c r="AI104" s="15">
        <f>AI88+AI89+AI90+AI91+AI92+AI93</f>
        <v>6767.101999999999</v>
      </c>
    </row>
    <row r="106" ht="12.75">
      <c r="AI106" s="16" t="s">
        <v>22</v>
      </c>
    </row>
    <row r="107" ht="12.75">
      <c r="AI107" s="24">
        <f>AI82+AI86-AI104</f>
        <v>63550.07999999996</v>
      </c>
    </row>
    <row r="108" ht="12.75">
      <c r="AI108" s="24" t="s">
        <v>22</v>
      </c>
    </row>
    <row r="109" spans="11:22" ht="15">
      <c r="K109" t="s">
        <v>97</v>
      </c>
      <c r="L109" t="s">
        <v>98</v>
      </c>
      <c r="M109" s="26" t="s">
        <v>99</v>
      </c>
      <c r="N109" t="s">
        <v>28</v>
      </c>
      <c r="O109" t="s">
        <v>26</v>
      </c>
      <c r="P109" t="s">
        <v>24</v>
      </c>
      <c r="Q109" t="s">
        <v>14</v>
      </c>
      <c r="R109" t="s">
        <v>15</v>
      </c>
      <c r="S109" t="s">
        <v>16</v>
      </c>
      <c r="T109" t="s">
        <v>100</v>
      </c>
      <c r="U109" t="s">
        <v>19</v>
      </c>
      <c r="V109" t="s">
        <v>20</v>
      </c>
    </row>
    <row r="110" spans="1:35" ht="15">
      <c r="A110" s="2" t="s">
        <v>101</v>
      </c>
      <c r="B110" s="3"/>
      <c r="C110" s="3"/>
      <c r="D110" s="3"/>
      <c r="E110" s="3"/>
      <c r="F110" s="3"/>
      <c r="G110" s="3"/>
      <c r="H110" s="3"/>
      <c r="I110" s="3"/>
      <c r="J110" s="4"/>
      <c r="K110" s="15"/>
      <c r="L110" s="5"/>
      <c r="M110" s="5"/>
      <c r="N110" s="17"/>
      <c r="O110" s="5"/>
      <c r="P110" s="5"/>
      <c r="Q110" s="5"/>
      <c r="R110" s="5"/>
      <c r="S110" s="27" t="s">
        <v>22</v>
      </c>
      <c r="T110" s="27" t="s">
        <v>22</v>
      </c>
      <c r="U110" s="27" t="s">
        <v>22</v>
      </c>
      <c r="V110" s="27" t="s">
        <v>22</v>
      </c>
      <c r="AI110" s="16"/>
    </row>
    <row r="111" spans="1:22" ht="15">
      <c r="A111" s="2" t="s">
        <v>102</v>
      </c>
      <c r="B111" s="3"/>
      <c r="C111" s="3"/>
      <c r="D111" s="3"/>
      <c r="E111" s="3"/>
      <c r="F111" s="3"/>
      <c r="G111" s="3"/>
      <c r="H111" s="3"/>
      <c r="I111" s="3"/>
      <c r="J111" s="4"/>
      <c r="K111" s="15">
        <f>K5</f>
        <v>73141</v>
      </c>
      <c r="L111" s="25">
        <f>W5</f>
        <v>74723.362</v>
      </c>
      <c r="M111" s="27">
        <f>AI5</f>
        <v>76305.72399999999</v>
      </c>
      <c r="N111" s="27">
        <f>K30</f>
        <v>60376.08599999998</v>
      </c>
      <c r="O111" s="27">
        <f>W30</f>
        <v>61958.447999999975</v>
      </c>
      <c r="P111" s="27">
        <f>AI30</f>
        <v>63259.49399999997</v>
      </c>
      <c r="Q111" s="27">
        <f>K56</f>
        <v>64560.53999999997</v>
      </c>
      <c r="R111" s="27">
        <f>W56</f>
        <v>63671.585999999974</v>
      </c>
      <c r="S111" s="27">
        <f>AI56</f>
        <v>64972.631999999976</v>
      </c>
      <c r="T111" s="27">
        <f>K82</f>
        <v>59924.99399999998</v>
      </c>
      <c r="U111" s="27">
        <f>W82</f>
        <v>61507.35599999997</v>
      </c>
      <c r="V111" s="27">
        <f>AI82</f>
        <v>62572.717999999964</v>
      </c>
    </row>
    <row r="112" spans="1:22" ht="15">
      <c r="A112" s="2" t="s">
        <v>0</v>
      </c>
      <c r="B112" s="3"/>
      <c r="C112" s="3"/>
      <c r="D112" s="3"/>
      <c r="E112" s="3"/>
      <c r="F112" s="3"/>
      <c r="G112" s="3"/>
      <c r="H112" s="3"/>
      <c r="I112" s="3"/>
      <c r="J112" s="4"/>
      <c r="K112" s="31">
        <f aca="true" t="shared" si="0" ref="K112:K133">K6</f>
        <v>827.4</v>
      </c>
      <c r="L112" s="31">
        <f aca="true" t="shared" si="1" ref="L112:L133">W6</f>
        <v>827.4</v>
      </c>
      <c r="M112" s="17">
        <f aca="true" t="shared" si="2" ref="M112:M133">AI6</f>
        <v>827.4</v>
      </c>
      <c r="N112" s="17">
        <f aca="true" t="shared" si="3" ref="N112:N133">K31</f>
        <v>827.4</v>
      </c>
      <c r="O112" s="17">
        <f aca="true" t="shared" si="4" ref="O112:O133">W31</f>
        <v>827.4</v>
      </c>
      <c r="P112" s="17">
        <f aca="true" t="shared" si="5" ref="P112:P133">AI31</f>
        <v>827.4</v>
      </c>
      <c r="Q112" s="17">
        <f aca="true" t="shared" si="6" ref="Q112:Q133">K57</f>
        <v>827.4</v>
      </c>
      <c r="R112" s="17">
        <f aca="true" t="shared" si="7" ref="R112:R133">W57</f>
        <v>827.4</v>
      </c>
      <c r="S112" s="17">
        <f aca="true" t="shared" si="8" ref="S112:S133">AI57</f>
        <v>827.4</v>
      </c>
      <c r="T112" s="17">
        <f aca="true" t="shared" si="9" ref="T112:T133">K83</f>
        <v>827.4</v>
      </c>
      <c r="U112" s="17">
        <f aca="true" t="shared" si="10" ref="U112:U133">W83</f>
        <v>827.4</v>
      </c>
      <c r="V112" s="17">
        <f aca="true" t="shared" si="11" ref="V112:V133">AI83</f>
        <v>827.4</v>
      </c>
    </row>
    <row r="113" spans="1:22" ht="15">
      <c r="A113" s="2" t="s">
        <v>1</v>
      </c>
      <c r="B113" s="3"/>
      <c r="C113" s="3"/>
      <c r="D113" s="3"/>
      <c r="E113" s="3"/>
      <c r="F113" s="3"/>
      <c r="G113" s="3"/>
      <c r="H113" s="3"/>
      <c r="I113" s="3"/>
      <c r="J113" s="4"/>
      <c r="K113" s="25">
        <f t="shared" si="0"/>
        <v>18</v>
      </c>
      <c r="L113" s="25">
        <f t="shared" si="1"/>
        <v>18</v>
      </c>
      <c r="M113" s="27">
        <f t="shared" si="2"/>
        <v>18</v>
      </c>
      <c r="N113" s="27">
        <f t="shared" si="3"/>
        <v>18</v>
      </c>
      <c r="O113" s="27">
        <f t="shared" si="4"/>
        <v>18</v>
      </c>
      <c r="P113" s="27">
        <f t="shared" si="5"/>
        <v>18</v>
      </c>
      <c r="Q113" s="27">
        <f t="shared" si="6"/>
        <v>18</v>
      </c>
      <c r="R113" s="27">
        <f t="shared" si="7"/>
        <v>18</v>
      </c>
      <c r="S113" s="27">
        <f t="shared" si="8"/>
        <v>18</v>
      </c>
      <c r="T113" s="27">
        <f t="shared" si="9"/>
        <v>18</v>
      </c>
      <c r="U113" s="27">
        <f t="shared" si="10"/>
        <v>18</v>
      </c>
      <c r="V113" s="27">
        <f t="shared" si="11"/>
        <v>18</v>
      </c>
    </row>
    <row r="114" spans="1:22" ht="15">
      <c r="A114" s="2" t="s">
        <v>43</v>
      </c>
      <c r="B114" s="3"/>
      <c r="C114" s="3"/>
      <c r="D114" s="3"/>
      <c r="E114" s="3"/>
      <c r="F114" s="3"/>
      <c r="G114" s="3"/>
      <c r="H114" s="3"/>
      <c r="I114" s="3"/>
      <c r="J114" s="4"/>
      <c r="K114" s="28">
        <f t="shared" si="0"/>
        <v>9.36</v>
      </c>
      <c r="L114" s="28">
        <f t="shared" si="1"/>
        <v>9.36</v>
      </c>
      <c r="M114" s="29">
        <f t="shared" si="2"/>
        <v>9.36</v>
      </c>
      <c r="N114" s="29">
        <f t="shared" si="3"/>
        <v>9.36</v>
      </c>
      <c r="O114" s="29">
        <f t="shared" si="4"/>
        <v>9.36</v>
      </c>
      <c r="P114" s="29">
        <f t="shared" si="5"/>
        <v>9.36</v>
      </c>
      <c r="Q114" s="29">
        <f t="shared" si="6"/>
        <v>9.36</v>
      </c>
      <c r="R114" s="29">
        <f t="shared" si="7"/>
        <v>9.36</v>
      </c>
      <c r="S114" s="29">
        <f t="shared" si="8"/>
        <v>9.36</v>
      </c>
      <c r="T114" s="29">
        <f t="shared" si="9"/>
        <v>9.36</v>
      </c>
      <c r="U114" s="29">
        <f t="shared" si="10"/>
        <v>9.36</v>
      </c>
      <c r="V114" s="29">
        <f t="shared" si="11"/>
        <v>9.36</v>
      </c>
    </row>
    <row r="115" spans="1:22" ht="15">
      <c r="A115" s="2" t="s">
        <v>103</v>
      </c>
      <c r="B115" s="3"/>
      <c r="C115" s="3"/>
      <c r="D115" s="3"/>
      <c r="E115" s="3"/>
      <c r="F115" s="3"/>
      <c r="G115" s="3"/>
      <c r="H115" s="3"/>
      <c r="I115" s="3"/>
      <c r="J115" s="4"/>
      <c r="K115" s="25">
        <f t="shared" si="0"/>
        <v>7744.463999999999</v>
      </c>
      <c r="L115" s="25">
        <f t="shared" si="1"/>
        <v>7744.463999999999</v>
      </c>
      <c r="M115" s="27">
        <f t="shared" si="2"/>
        <v>7744.463999999999</v>
      </c>
      <c r="N115" s="27">
        <f t="shared" si="3"/>
        <v>7744.463999999999</v>
      </c>
      <c r="O115" s="27">
        <f t="shared" si="4"/>
        <v>7744.463999999999</v>
      </c>
      <c r="P115" s="27">
        <f t="shared" si="5"/>
        <v>7744.463999999999</v>
      </c>
      <c r="Q115" s="27">
        <f t="shared" si="6"/>
        <v>7744.463999999999</v>
      </c>
      <c r="R115" s="27">
        <f t="shared" si="7"/>
        <v>7744.463999999999</v>
      </c>
      <c r="S115" s="27">
        <f t="shared" si="8"/>
        <v>7744.463999999999</v>
      </c>
      <c r="T115" s="27">
        <f t="shared" si="9"/>
        <v>7744.463999999999</v>
      </c>
      <c r="U115" s="27">
        <f t="shared" si="10"/>
        <v>7744.463999999999</v>
      </c>
      <c r="V115" s="27">
        <f t="shared" si="11"/>
        <v>7744.463999999999</v>
      </c>
    </row>
    <row r="116" spans="1:22" ht="15.75">
      <c r="A116" s="2"/>
      <c r="B116" s="6" t="s">
        <v>2</v>
      </c>
      <c r="C116" s="6"/>
      <c r="D116" s="3"/>
      <c r="E116" s="3"/>
      <c r="F116" s="3"/>
      <c r="G116" s="3"/>
      <c r="H116" s="3"/>
      <c r="I116" s="3"/>
      <c r="J116" s="4"/>
      <c r="K116" s="25"/>
      <c r="L116" s="25"/>
      <c r="M116" s="27"/>
      <c r="N116" s="27"/>
      <c r="O116" s="27"/>
      <c r="P116" s="27"/>
      <c r="Q116" s="27"/>
      <c r="R116" s="27"/>
      <c r="S116" s="27"/>
      <c r="T116" s="27"/>
      <c r="U116" s="27"/>
      <c r="V116" s="27"/>
    </row>
    <row r="117" spans="1:22" ht="15.75">
      <c r="A117" s="7" t="s">
        <v>95</v>
      </c>
      <c r="B117" s="3"/>
      <c r="C117" s="3"/>
      <c r="D117" s="3"/>
      <c r="E117" s="3"/>
      <c r="F117" s="3"/>
      <c r="G117" s="3"/>
      <c r="H117" s="3"/>
      <c r="I117" s="3"/>
      <c r="J117" s="4"/>
      <c r="K117" s="25">
        <f t="shared" si="0"/>
        <v>3417.162</v>
      </c>
      <c r="L117" s="25">
        <f t="shared" si="1"/>
        <v>3417.162</v>
      </c>
      <c r="M117" s="27">
        <f t="shared" si="2"/>
        <v>3417.162</v>
      </c>
      <c r="N117" s="27">
        <f t="shared" si="3"/>
        <v>3417.162</v>
      </c>
      <c r="O117" s="27">
        <f t="shared" si="4"/>
        <v>3417.162</v>
      </c>
      <c r="P117" s="27">
        <f t="shared" si="5"/>
        <v>3417.162</v>
      </c>
      <c r="Q117" s="27">
        <f t="shared" si="6"/>
        <v>3417.162</v>
      </c>
      <c r="R117" s="27">
        <f t="shared" si="7"/>
        <v>3417.162</v>
      </c>
      <c r="S117" s="27">
        <f t="shared" si="8"/>
        <v>3417.162</v>
      </c>
      <c r="T117" s="27">
        <f t="shared" si="9"/>
        <v>3417.162</v>
      </c>
      <c r="U117" s="27">
        <f t="shared" si="10"/>
        <v>3417.162</v>
      </c>
      <c r="V117" s="27">
        <f t="shared" si="11"/>
        <v>3417.162</v>
      </c>
    </row>
    <row r="118" spans="1:22" ht="15.75">
      <c r="A118" s="7" t="s">
        <v>17</v>
      </c>
      <c r="B118" s="3"/>
      <c r="C118" s="3"/>
      <c r="D118" s="3"/>
      <c r="E118" s="3"/>
      <c r="F118" s="3"/>
      <c r="G118" s="3"/>
      <c r="H118" s="3"/>
      <c r="I118" s="3"/>
      <c r="J118" s="4"/>
      <c r="K118" s="25">
        <f t="shared" si="0"/>
        <v>173.754</v>
      </c>
      <c r="L118" s="25">
        <f t="shared" si="1"/>
        <v>173.754</v>
      </c>
      <c r="M118" s="27">
        <f t="shared" si="2"/>
        <v>173.754</v>
      </c>
      <c r="N118" s="27">
        <f t="shared" si="3"/>
        <v>173.754</v>
      </c>
      <c r="O118" s="27">
        <f t="shared" si="4"/>
        <v>173.754</v>
      </c>
      <c r="P118" s="27">
        <f t="shared" si="5"/>
        <v>173.754</v>
      </c>
      <c r="Q118" s="27">
        <f t="shared" si="6"/>
        <v>173.754</v>
      </c>
      <c r="R118" s="27">
        <f t="shared" si="7"/>
        <v>173.754</v>
      </c>
      <c r="S118" s="27">
        <f t="shared" si="8"/>
        <v>173.754</v>
      </c>
      <c r="T118" s="27">
        <f t="shared" si="9"/>
        <v>173.754</v>
      </c>
      <c r="U118" s="27">
        <f t="shared" si="10"/>
        <v>173.754</v>
      </c>
      <c r="V118" s="27">
        <f t="shared" si="11"/>
        <v>173.754</v>
      </c>
    </row>
    <row r="119" spans="1:22" ht="15.75">
      <c r="A119" s="7" t="s">
        <v>49</v>
      </c>
      <c r="B119" s="3"/>
      <c r="C119" s="3"/>
      <c r="D119" s="3"/>
      <c r="E119" s="3"/>
      <c r="F119" s="3"/>
      <c r="G119" s="3"/>
      <c r="H119" s="3"/>
      <c r="I119" s="3"/>
      <c r="J119" s="4"/>
      <c r="K119" s="25">
        <f t="shared" si="0"/>
        <v>1563.7859999999998</v>
      </c>
      <c r="L119" s="25">
        <f t="shared" si="1"/>
        <v>1563.7859999999998</v>
      </c>
      <c r="M119" s="27">
        <f t="shared" si="2"/>
        <v>1563.7859999999998</v>
      </c>
      <c r="N119" s="27">
        <f t="shared" si="3"/>
        <v>1563.7859999999998</v>
      </c>
      <c r="O119" s="27">
        <f t="shared" si="4"/>
        <v>1563.7859999999998</v>
      </c>
      <c r="P119" s="27">
        <f t="shared" si="5"/>
        <v>1563.7859999999998</v>
      </c>
      <c r="Q119" s="27">
        <f t="shared" si="6"/>
        <v>1563.7859999999998</v>
      </c>
      <c r="R119" s="27">
        <f t="shared" si="7"/>
        <v>1563.7859999999998</v>
      </c>
      <c r="S119" s="27">
        <f t="shared" si="8"/>
        <v>1563.7859999999998</v>
      </c>
      <c r="T119" s="27">
        <f t="shared" si="9"/>
        <v>1563.7859999999998</v>
      </c>
      <c r="U119" s="27">
        <f t="shared" si="10"/>
        <v>1563.7859999999998</v>
      </c>
      <c r="V119" s="27">
        <f t="shared" si="11"/>
        <v>1563.7859999999998</v>
      </c>
    </row>
    <row r="120" spans="1:22" ht="15.75">
      <c r="A120" s="7" t="s">
        <v>50</v>
      </c>
      <c r="B120" s="3"/>
      <c r="C120" s="3"/>
      <c r="D120" s="3"/>
      <c r="E120" s="3"/>
      <c r="F120" s="3"/>
      <c r="G120" s="3"/>
      <c r="H120" s="3"/>
      <c r="I120" s="3"/>
      <c r="J120" s="4"/>
      <c r="K120" s="25">
        <f t="shared" si="0"/>
        <v>827.4</v>
      </c>
      <c r="L120" s="25">
        <f t="shared" si="1"/>
        <v>827.4</v>
      </c>
      <c r="M120" s="27">
        <f t="shared" si="2"/>
        <v>827.4</v>
      </c>
      <c r="N120" s="27">
        <f t="shared" si="3"/>
        <v>827.4</v>
      </c>
      <c r="O120" s="27">
        <f t="shared" si="4"/>
        <v>827.4</v>
      </c>
      <c r="P120" s="27">
        <f t="shared" si="5"/>
        <v>827.4</v>
      </c>
      <c r="Q120" s="27">
        <f t="shared" si="6"/>
        <v>827.4</v>
      </c>
      <c r="R120" s="27">
        <f t="shared" si="7"/>
        <v>827.4</v>
      </c>
      <c r="S120" s="27">
        <f t="shared" si="8"/>
        <v>827.4</v>
      </c>
      <c r="T120" s="27">
        <f t="shared" si="9"/>
        <v>827.4</v>
      </c>
      <c r="U120" s="27">
        <f t="shared" si="10"/>
        <v>827.4</v>
      </c>
      <c r="V120" s="27">
        <f t="shared" si="11"/>
        <v>827.4</v>
      </c>
    </row>
    <row r="121" spans="1:22" ht="15.75">
      <c r="A121" s="7" t="s">
        <v>77</v>
      </c>
      <c r="B121" s="3"/>
      <c r="C121" s="3"/>
      <c r="D121" s="3"/>
      <c r="E121" s="3"/>
      <c r="F121" s="3"/>
      <c r="G121" s="3"/>
      <c r="H121" s="3"/>
      <c r="I121" s="3"/>
      <c r="J121" s="4"/>
      <c r="K121" s="25">
        <f t="shared" si="0"/>
        <v>0</v>
      </c>
      <c r="L121" s="25">
        <f t="shared" si="1"/>
        <v>0</v>
      </c>
      <c r="M121" s="27">
        <f t="shared" si="2"/>
        <v>0</v>
      </c>
      <c r="N121" s="27">
        <f t="shared" si="3"/>
        <v>0</v>
      </c>
      <c r="O121" s="27">
        <f t="shared" si="4"/>
        <v>281.31600000000003</v>
      </c>
      <c r="P121" s="27">
        <f t="shared" si="5"/>
        <v>281.31600000000003</v>
      </c>
      <c r="Q121" s="27">
        <f t="shared" si="6"/>
        <v>281.31600000000003</v>
      </c>
      <c r="R121" s="27">
        <f t="shared" si="7"/>
        <v>281.31600000000003</v>
      </c>
      <c r="S121" s="27">
        <f t="shared" si="8"/>
        <v>0</v>
      </c>
      <c r="T121" s="27">
        <f t="shared" si="9"/>
        <v>0</v>
      </c>
      <c r="U121" s="27">
        <f t="shared" si="10"/>
        <v>0</v>
      </c>
      <c r="V121" s="27">
        <f t="shared" si="11"/>
        <v>0</v>
      </c>
    </row>
    <row r="122" spans="1:22" ht="15.75">
      <c r="A122" s="7" t="s">
        <v>78</v>
      </c>
      <c r="B122" s="6"/>
      <c r="C122" s="6"/>
      <c r="D122" s="6"/>
      <c r="E122" s="6"/>
      <c r="F122" s="6"/>
      <c r="G122" s="6"/>
      <c r="H122" s="6"/>
      <c r="I122" s="3"/>
      <c r="J122" s="4"/>
      <c r="K122" s="25">
        <f t="shared" si="0"/>
        <v>180</v>
      </c>
      <c r="L122" s="25">
        <f t="shared" si="1"/>
        <v>180</v>
      </c>
      <c r="M122" s="27">
        <f t="shared" si="2"/>
        <v>17692</v>
      </c>
      <c r="N122" s="27">
        <f t="shared" si="3"/>
        <v>180</v>
      </c>
      <c r="O122" s="27">
        <f t="shared" si="4"/>
        <v>180</v>
      </c>
      <c r="P122" s="27">
        <f t="shared" si="5"/>
        <v>180</v>
      </c>
      <c r="Q122" s="27">
        <f t="shared" si="6"/>
        <v>2370</v>
      </c>
      <c r="R122" s="27">
        <f t="shared" si="7"/>
        <v>180</v>
      </c>
      <c r="S122" s="27">
        <f t="shared" si="8"/>
        <v>6810</v>
      </c>
      <c r="T122" s="27">
        <f t="shared" si="9"/>
        <v>180</v>
      </c>
      <c r="U122" s="27">
        <f t="shared" si="10"/>
        <v>697</v>
      </c>
      <c r="V122" s="27">
        <f t="shared" si="11"/>
        <v>785</v>
      </c>
    </row>
    <row r="123" spans="1:22" ht="15">
      <c r="A123" s="2" t="s">
        <v>4</v>
      </c>
      <c r="B123" s="3"/>
      <c r="C123" s="3"/>
      <c r="D123" s="3"/>
      <c r="E123" s="3"/>
      <c r="F123" s="3"/>
      <c r="G123" s="3"/>
      <c r="H123" s="3"/>
      <c r="I123" s="3"/>
      <c r="J123" s="4"/>
      <c r="K123" s="25">
        <f t="shared" si="0"/>
        <v>0</v>
      </c>
      <c r="L123" s="25">
        <f t="shared" si="1"/>
        <v>0</v>
      </c>
      <c r="M123" s="27">
        <f t="shared" si="2"/>
        <v>0</v>
      </c>
      <c r="N123" s="27">
        <f t="shared" si="3"/>
        <v>0</v>
      </c>
      <c r="O123" s="27">
        <f t="shared" si="4"/>
        <v>0</v>
      </c>
      <c r="P123" s="27">
        <f t="shared" si="5"/>
        <v>0</v>
      </c>
      <c r="Q123" s="27">
        <f t="shared" si="6"/>
        <v>0</v>
      </c>
      <c r="R123" s="27">
        <f t="shared" si="7"/>
        <v>0</v>
      </c>
      <c r="S123" s="27">
        <f t="shared" si="8"/>
        <v>0</v>
      </c>
      <c r="T123" s="27">
        <f t="shared" si="9"/>
        <v>0</v>
      </c>
      <c r="U123" s="27">
        <f t="shared" si="10"/>
        <v>0</v>
      </c>
      <c r="V123" s="27">
        <f t="shared" si="11"/>
        <v>0</v>
      </c>
    </row>
    <row r="124" spans="1:22" ht="15">
      <c r="A124" s="2" t="s">
        <v>5</v>
      </c>
      <c r="B124" s="3"/>
      <c r="C124" s="3"/>
      <c r="D124" s="3"/>
      <c r="E124" s="3"/>
      <c r="F124" s="3"/>
      <c r="G124" s="3"/>
      <c r="H124" s="3"/>
      <c r="I124" s="3"/>
      <c r="J124" s="4"/>
      <c r="K124" s="25">
        <f t="shared" si="0"/>
        <v>0</v>
      </c>
      <c r="L124" s="25">
        <f t="shared" si="1"/>
        <v>0</v>
      </c>
      <c r="M124" s="27">
        <f t="shared" si="2"/>
        <v>0</v>
      </c>
      <c r="N124" s="27">
        <f t="shared" si="3"/>
        <v>0</v>
      </c>
      <c r="O124" s="27">
        <f t="shared" si="4"/>
        <v>0</v>
      </c>
      <c r="P124" s="27">
        <f t="shared" si="5"/>
        <v>0</v>
      </c>
      <c r="Q124" s="27">
        <f t="shared" si="6"/>
        <v>0</v>
      </c>
      <c r="R124" s="27">
        <f t="shared" si="7"/>
        <v>0</v>
      </c>
      <c r="S124" s="27">
        <f t="shared" si="8"/>
        <v>0</v>
      </c>
      <c r="T124" s="27">
        <f t="shared" si="9"/>
        <v>0</v>
      </c>
      <c r="U124" s="27">
        <f t="shared" si="10"/>
        <v>0</v>
      </c>
      <c r="V124" s="27">
        <f t="shared" si="11"/>
        <v>0</v>
      </c>
    </row>
    <row r="125" spans="1:22" ht="15">
      <c r="A125" s="2" t="s">
        <v>6</v>
      </c>
      <c r="B125" s="3"/>
      <c r="C125" s="3"/>
      <c r="D125" s="3"/>
      <c r="E125" s="3"/>
      <c r="F125" s="3"/>
      <c r="G125" s="3"/>
      <c r="H125" s="3"/>
      <c r="I125" s="3"/>
      <c r="J125" s="4"/>
      <c r="K125" s="25">
        <f t="shared" si="0"/>
        <v>0</v>
      </c>
      <c r="L125" s="25">
        <f t="shared" si="1"/>
        <v>0</v>
      </c>
      <c r="M125" s="27">
        <f t="shared" si="2"/>
        <v>0</v>
      </c>
      <c r="N125" s="27">
        <f t="shared" si="3"/>
        <v>0</v>
      </c>
      <c r="O125" s="27">
        <f t="shared" si="4"/>
        <v>0</v>
      </c>
      <c r="P125" s="27">
        <f t="shared" si="5"/>
        <v>0</v>
      </c>
      <c r="Q125" s="27">
        <f t="shared" si="6"/>
        <v>0</v>
      </c>
      <c r="R125" s="27">
        <f t="shared" si="7"/>
        <v>0</v>
      </c>
      <c r="S125" s="27">
        <f t="shared" si="8"/>
        <v>0</v>
      </c>
      <c r="T125" s="27">
        <f t="shared" si="9"/>
        <v>0</v>
      </c>
      <c r="U125" s="27">
        <f t="shared" si="10"/>
        <v>0</v>
      </c>
      <c r="V125" s="27">
        <f t="shared" si="11"/>
        <v>0</v>
      </c>
    </row>
    <row r="126" spans="1:22" ht="15">
      <c r="A126" s="2" t="s">
        <v>92</v>
      </c>
      <c r="B126" s="3"/>
      <c r="C126" s="3"/>
      <c r="D126" s="3"/>
      <c r="E126" s="3"/>
      <c r="F126" s="3"/>
      <c r="G126" s="3"/>
      <c r="H126" s="3"/>
      <c r="I126" s="3"/>
      <c r="J126" s="4"/>
      <c r="K126" s="25">
        <f t="shared" si="0"/>
        <v>180</v>
      </c>
      <c r="L126" s="25">
        <f t="shared" si="1"/>
        <v>180</v>
      </c>
      <c r="M126" s="27">
        <f t="shared" si="2"/>
        <v>785</v>
      </c>
      <c r="N126" s="27">
        <f t="shared" si="3"/>
        <v>180</v>
      </c>
      <c r="O126" s="27">
        <f t="shared" si="4"/>
        <v>180</v>
      </c>
      <c r="P126" s="27">
        <f t="shared" si="5"/>
        <v>180</v>
      </c>
      <c r="Q126" s="27">
        <f t="shared" si="6"/>
        <v>180</v>
      </c>
      <c r="R126" s="27">
        <f t="shared" si="7"/>
        <v>180</v>
      </c>
      <c r="S126" s="27">
        <f t="shared" si="8"/>
        <v>180</v>
      </c>
      <c r="T126" s="27">
        <f t="shared" si="9"/>
        <v>180</v>
      </c>
      <c r="U126" s="27">
        <f t="shared" si="10"/>
        <v>697</v>
      </c>
      <c r="V126" s="27">
        <f t="shared" si="11"/>
        <v>785</v>
      </c>
    </row>
    <row r="127" spans="1:22" ht="15">
      <c r="A127" s="8" t="s">
        <v>7</v>
      </c>
      <c r="B127" s="9"/>
      <c r="C127" s="9"/>
      <c r="D127" s="9"/>
      <c r="E127" s="9"/>
      <c r="F127" s="9"/>
      <c r="G127" s="9"/>
      <c r="H127" s="9"/>
      <c r="I127" s="9"/>
      <c r="J127" s="10"/>
      <c r="K127" s="25">
        <f t="shared" si="0"/>
        <v>0</v>
      </c>
      <c r="L127" s="25">
        <f t="shared" si="1"/>
        <v>0</v>
      </c>
      <c r="M127" s="27">
        <f t="shared" si="2"/>
        <v>0</v>
      </c>
      <c r="N127" s="27">
        <f t="shared" si="3"/>
        <v>0</v>
      </c>
      <c r="O127" s="27">
        <f t="shared" si="4"/>
        <v>0</v>
      </c>
      <c r="P127" s="27">
        <f t="shared" si="5"/>
        <v>0</v>
      </c>
      <c r="Q127" s="27">
        <f t="shared" si="6"/>
        <v>2190</v>
      </c>
      <c r="R127" s="27">
        <f t="shared" si="7"/>
        <v>0</v>
      </c>
      <c r="S127" s="27">
        <f t="shared" si="8"/>
        <v>0</v>
      </c>
      <c r="T127" s="27">
        <f t="shared" si="9"/>
        <v>0</v>
      </c>
      <c r="U127" s="27">
        <f t="shared" si="10"/>
        <v>0</v>
      </c>
      <c r="V127" s="27">
        <f t="shared" si="11"/>
        <v>0</v>
      </c>
    </row>
    <row r="128" spans="1:22" ht="15">
      <c r="A128" s="2" t="s">
        <v>8</v>
      </c>
      <c r="B128" s="3"/>
      <c r="C128" s="3"/>
      <c r="D128" s="3"/>
      <c r="E128" s="3"/>
      <c r="F128" s="3"/>
      <c r="G128" s="3"/>
      <c r="H128" s="3"/>
      <c r="I128" s="3"/>
      <c r="J128" s="4"/>
      <c r="K128" s="25">
        <f t="shared" si="0"/>
        <v>0</v>
      </c>
      <c r="L128" s="25">
        <f t="shared" si="1"/>
        <v>0</v>
      </c>
      <c r="M128" s="27">
        <f t="shared" si="2"/>
        <v>0</v>
      </c>
      <c r="N128" s="27">
        <f t="shared" si="3"/>
        <v>0</v>
      </c>
      <c r="O128" s="27">
        <f t="shared" si="4"/>
        <v>0</v>
      </c>
      <c r="P128" s="27">
        <f t="shared" si="5"/>
        <v>0</v>
      </c>
      <c r="Q128" s="27">
        <f t="shared" si="6"/>
        <v>0</v>
      </c>
      <c r="R128" s="27">
        <f t="shared" si="7"/>
        <v>0</v>
      </c>
      <c r="S128" s="27">
        <f t="shared" si="8"/>
        <v>0</v>
      </c>
      <c r="T128" s="27">
        <f t="shared" si="9"/>
        <v>0</v>
      </c>
      <c r="U128" s="27">
        <f t="shared" si="10"/>
        <v>0</v>
      </c>
      <c r="V128" s="27">
        <f t="shared" si="11"/>
        <v>0</v>
      </c>
    </row>
    <row r="129" spans="1:22" ht="15">
      <c r="A129" s="2" t="s">
        <v>104</v>
      </c>
      <c r="B129" s="3"/>
      <c r="C129" s="3"/>
      <c r="D129" s="3"/>
      <c r="E129" s="3"/>
      <c r="F129" s="3"/>
      <c r="G129" s="3"/>
      <c r="H129" s="3"/>
      <c r="I129" s="3"/>
      <c r="J129" s="4"/>
      <c r="K129" s="25">
        <f t="shared" si="0"/>
        <v>0</v>
      </c>
      <c r="L129" s="25">
        <f t="shared" si="1"/>
        <v>0</v>
      </c>
      <c r="M129" s="27">
        <f t="shared" si="2"/>
        <v>0</v>
      </c>
      <c r="N129" s="27">
        <f t="shared" si="3"/>
        <v>0</v>
      </c>
      <c r="O129" s="27">
        <f t="shared" si="4"/>
        <v>0</v>
      </c>
      <c r="P129" s="27">
        <f t="shared" si="5"/>
        <v>0</v>
      </c>
      <c r="Q129" s="27">
        <f t="shared" si="6"/>
        <v>0</v>
      </c>
      <c r="R129" s="27">
        <f t="shared" si="7"/>
        <v>0</v>
      </c>
      <c r="S129" s="27">
        <f t="shared" si="8"/>
        <v>0</v>
      </c>
      <c r="T129" s="27">
        <f t="shared" si="9"/>
        <v>0</v>
      </c>
      <c r="U129" s="27">
        <f t="shared" si="10"/>
        <v>0</v>
      </c>
      <c r="V129" s="27">
        <f t="shared" si="11"/>
        <v>0</v>
      </c>
    </row>
    <row r="130" spans="1:22" ht="15">
      <c r="A130" s="8" t="s">
        <v>10</v>
      </c>
      <c r="B130" s="9"/>
      <c r="C130" s="9"/>
      <c r="D130" s="9"/>
      <c r="E130" s="9"/>
      <c r="F130" s="9"/>
      <c r="G130" s="9"/>
      <c r="H130" s="9"/>
      <c r="I130" s="9"/>
      <c r="J130" s="10"/>
      <c r="K130" s="25">
        <f t="shared" si="0"/>
        <v>0</v>
      </c>
      <c r="L130" s="25">
        <f t="shared" si="1"/>
        <v>0</v>
      </c>
      <c r="M130" s="27">
        <f t="shared" si="2"/>
        <v>0</v>
      </c>
      <c r="N130" s="27">
        <f t="shared" si="3"/>
        <v>0</v>
      </c>
      <c r="O130" s="27">
        <f t="shared" si="4"/>
        <v>0</v>
      </c>
      <c r="P130" s="27">
        <f t="shared" si="5"/>
        <v>0</v>
      </c>
      <c r="Q130" s="27">
        <f t="shared" si="6"/>
        <v>0</v>
      </c>
      <c r="R130" s="27">
        <f t="shared" si="7"/>
        <v>0</v>
      </c>
      <c r="S130" s="27">
        <f t="shared" si="8"/>
        <v>0</v>
      </c>
      <c r="T130" s="27">
        <f t="shared" si="9"/>
        <v>0</v>
      </c>
      <c r="U130" s="27">
        <f t="shared" si="10"/>
        <v>0</v>
      </c>
      <c r="V130" s="27">
        <f t="shared" si="11"/>
        <v>0</v>
      </c>
    </row>
    <row r="131" spans="1:22" ht="15">
      <c r="A131" s="2" t="s">
        <v>11</v>
      </c>
      <c r="B131" s="3"/>
      <c r="C131" s="3"/>
      <c r="D131" s="3"/>
      <c r="E131" s="3"/>
      <c r="F131" s="3"/>
      <c r="G131" s="3"/>
      <c r="H131" s="3"/>
      <c r="I131" s="3"/>
      <c r="J131" s="4"/>
      <c r="K131" s="25">
        <f t="shared" si="0"/>
        <v>0</v>
      </c>
      <c r="L131" s="25">
        <f t="shared" si="1"/>
        <v>0</v>
      </c>
      <c r="M131" s="27">
        <f t="shared" si="2"/>
        <v>0</v>
      </c>
      <c r="N131" s="27">
        <f t="shared" si="3"/>
        <v>0</v>
      </c>
      <c r="O131" s="27">
        <f t="shared" si="4"/>
        <v>0</v>
      </c>
      <c r="P131" s="27">
        <f t="shared" si="5"/>
        <v>0</v>
      </c>
      <c r="Q131" s="27">
        <f t="shared" si="6"/>
        <v>0</v>
      </c>
      <c r="R131" s="27">
        <f t="shared" si="7"/>
        <v>0</v>
      </c>
      <c r="S131" s="27">
        <f t="shared" si="8"/>
        <v>0</v>
      </c>
      <c r="T131" s="27">
        <f t="shared" si="9"/>
        <v>0</v>
      </c>
      <c r="U131" s="27">
        <f t="shared" si="10"/>
        <v>0</v>
      </c>
      <c r="V131" s="27">
        <f t="shared" si="11"/>
        <v>0</v>
      </c>
    </row>
    <row r="132" spans="1:22" ht="15">
      <c r="A132" s="2" t="s">
        <v>93</v>
      </c>
      <c r="B132" s="3"/>
      <c r="C132" s="3"/>
      <c r="D132" s="3"/>
      <c r="E132" s="3"/>
      <c r="F132" s="3"/>
      <c r="G132" s="3"/>
      <c r="H132" s="3"/>
      <c r="I132" s="3"/>
      <c r="J132" s="4"/>
      <c r="K132" s="25">
        <f t="shared" si="0"/>
        <v>0</v>
      </c>
      <c r="L132" s="25">
        <f t="shared" si="1"/>
        <v>0</v>
      </c>
      <c r="M132" s="27">
        <f t="shared" si="2"/>
        <v>16907</v>
      </c>
      <c r="N132" s="27">
        <f t="shared" si="3"/>
        <v>0</v>
      </c>
      <c r="O132" s="27">
        <f t="shared" si="4"/>
        <v>0</v>
      </c>
      <c r="P132" s="27">
        <f t="shared" si="5"/>
        <v>0</v>
      </c>
      <c r="Q132" s="27">
        <f t="shared" si="6"/>
        <v>0</v>
      </c>
      <c r="R132" s="27">
        <f t="shared" si="7"/>
        <v>0</v>
      </c>
      <c r="S132" s="27">
        <f t="shared" si="8"/>
        <v>6630</v>
      </c>
      <c r="T132" s="27">
        <f t="shared" si="9"/>
        <v>0</v>
      </c>
      <c r="U132" s="27">
        <f t="shared" si="10"/>
        <v>0</v>
      </c>
      <c r="V132" s="27">
        <f t="shared" si="11"/>
        <v>0</v>
      </c>
    </row>
    <row r="133" spans="1:22" ht="15">
      <c r="A133" s="8" t="s">
        <v>12</v>
      </c>
      <c r="B133" s="9"/>
      <c r="C133" s="9"/>
      <c r="D133" s="9"/>
      <c r="E133" s="9"/>
      <c r="F133" s="9"/>
      <c r="G133" s="9"/>
      <c r="H133" s="9"/>
      <c r="I133" s="9"/>
      <c r="J133" s="10"/>
      <c r="K133" s="25">
        <f t="shared" si="0"/>
        <v>6162.101999999999</v>
      </c>
      <c r="L133" s="25">
        <f t="shared" si="1"/>
        <v>6162.101999999999</v>
      </c>
      <c r="M133" s="27">
        <f t="shared" si="2"/>
        <v>23674.102</v>
      </c>
      <c r="N133" s="27">
        <f t="shared" si="3"/>
        <v>6162.101999999999</v>
      </c>
      <c r="O133" s="27">
        <f t="shared" si="4"/>
        <v>6443.417999999999</v>
      </c>
      <c r="P133" s="27">
        <f t="shared" si="5"/>
        <v>6443.417999999999</v>
      </c>
      <c r="Q133" s="27">
        <f t="shared" si="6"/>
        <v>8633.417999999998</v>
      </c>
      <c r="R133" s="27">
        <f t="shared" si="7"/>
        <v>6443.417999999999</v>
      </c>
      <c r="S133" s="27">
        <f t="shared" si="8"/>
        <v>12792.101999999999</v>
      </c>
      <c r="T133" s="27">
        <f t="shared" si="9"/>
        <v>6162.101999999999</v>
      </c>
      <c r="U133" s="27">
        <f t="shared" si="10"/>
        <v>6679.101999999999</v>
      </c>
      <c r="V133" s="27">
        <f t="shared" si="11"/>
        <v>6767.101999999999</v>
      </c>
    </row>
    <row r="135" spans="18:22" ht="12.75">
      <c r="R135" t="s">
        <v>105</v>
      </c>
      <c r="U135" s="30"/>
      <c r="V135" s="24">
        <f>V111+V115-V133</f>
        <v>63550.07999999996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2014-02-07T07:01:53Z</cp:lastPrinted>
  <dcterms:created xsi:type="dcterms:W3CDTF">2012-04-11T04:13:08Z</dcterms:created>
  <dcterms:modified xsi:type="dcterms:W3CDTF">2018-01-19T05:49:31Z</dcterms:modified>
  <cp:category/>
  <cp:version/>
  <cp:contentType/>
  <cp:contentStatus/>
</cp:coreProperties>
</file>