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<sst xmlns="http://schemas.openxmlformats.org/spreadsheetml/2006/main" count="414" uniqueCount="104">
  <si>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</si>
  <si>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</si>
  <si>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</si>
  <si>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</si>
  <si>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</si>
  <si>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</si>
  <si>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</si>
  <si>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ж.Смена входных дверей в местах общего пользования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</si>
  <si>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</si>
  <si>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</si>
  <si>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</si>
  <si>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</si>
  <si>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</si>
  <si>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</si>
  <si>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</si>
  <si>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</si>
  <si>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</si>
  <si>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</si>
  <si>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</si>
  <si>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</si>
  <si>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</si>
  <si>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</si>
  <si>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</si>
  <si>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июнь </t>
  </si>
  <si>
    <t xml:space="preserve">6.начислено за сентябрь  </t>
  </si>
  <si>
    <t xml:space="preserve">6.начислено за август   </t>
  </si>
  <si>
    <t xml:space="preserve">6.начислено за июль  </t>
  </si>
  <si>
    <t xml:space="preserve">6.начислено за октябрь   </t>
  </si>
  <si>
    <t>апрель</t>
  </si>
  <si>
    <t>май</t>
  </si>
  <si>
    <t xml:space="preserve">коммунальным услугам жилого дома № 20 пос. Электрик  за 1 квартал  </t>
  </si>
  <si>
    <t xml:space="preserve">5.начислено за 1 квартал  </t>
  </si>
  <si>
    <t xml:space="preserve">коммунальным услугам жилого дома № 20 пос. Электрик  за 2 квартал  </t>
  </si>
  <si>
    <t xml:space="preserve">5.начислено за 2 квартал  </t>
  </si>
  <si>
    <t xml:space="preserve">коммунальным услугам жилого дома № 20 пос. Электрик  за 3 квартал  </t>
  </si>
  <si>
    <t xml:space="preserve">5.начислено за  3 квартал  </t>
  </si>
  <si>
    <t xml:space="preserve">коммунальным услугам жилого дома № 20 пос. Электрик  за 4 квартал   </t>
  </si>
  <si>
    <t xml:space="preserve">5.начислено за  4 квартал </t>
  </si>
  <si>
    <t xml:space="preserve">коммунальным услугам жилого дома № 20 пос. Электрик за январь  </t>
  </si>
  <si>
    <t xml:space="preserve">5. Тариф  </t>
  </si>
  <si>
    <t xml:space="preserve">коммунальным услугам жилого дома № 20 пос. Электрик за февраль </t>
  </si>
  <si>
    <t xml:space="preserve">коммунальным услугам жилого дома № 20 пос. Электрик за март  </t>
  </si>
  <si>
    <t xml:space="preserve">6.начислено за май  </t>
  </si>
  <si>
    <t xml:space="preserve">5. Тариф </t>
  </si>
  <si>
    <t xml:space="preserve">6.начислено за апрель  </t>
  </si>
  <si>
    <t xml:space="preserve">6.начислено за декабрь   </t>
  </si>
  <si>
    <t xml:space="preserve">6.начислено за ноябрь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</si>
  <si>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</si>
  <si>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</si>
  <si>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</si>
  <si>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</si>
  <si>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</si>
  <si>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</si>
  <si>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</si>
  <si>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</si>
  <si>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</si>
  <si>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</si>
  <si>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</si>
  <si>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</si>
  <si>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</si>
  <si>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</si>
  <si>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</si>
  <si>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</si>
  <si>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</si>
  <si>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</si>
  <si>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</si>
  <si>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</si>
  <si>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</si>
  <si>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</si>
  <si>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</si>
  <si>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</si>
  <si>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</si>
  <si>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</si>
  <si>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</si>
  <si>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</si>
  <si>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</si>
  <si>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</si>
  <si>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</si>
  <si>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</si>
  <si>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</si>
  <si>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</si>
  <si>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</si>
  <si>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</si>
  <si>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</si>
  <si>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</si>
  <si>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</si>
  <si>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</si>
  <si>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</si>
  <si>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</si>
  <si>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</si>
  <si>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е. Текущий ремонт подъездов</t>
  </si>
  <si>
    <t>и. Остекление окон в местах общего пользования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</si>
  <si>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</si>
  <si>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</si>
  <si>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</si>
  <si>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</si>
  <si>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</si>
  <si>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</si>
  <si>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</si>
  <si>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</si>
  <si>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</si>
  <si>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</si>
  <si>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</si>
  <si>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7232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</si>
</sst>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4">
        <v>4608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289.2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6</v>
      </c>
    </row>
    <row r="8" spans="1:11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7">
        <f>Лист2!AI9*3</f>
        <v>8120.735999999999</v>
      </c>
    </row>
    <row r="9" spans="1:11" ht="15.75">
      <c r="A9" s="2"/>
      <c r="B9" s="8" t="s">
        <v>2</v>
      </c>
      <c r="C9" s="8"/>
      <c r="D9" s="3"/>
      <c r="E9" s="3"/>
      <c r="F9" s="3"/>
      <c r="G9" s="3"/>
      <c r="H9" s="3"/>
      <c r="I9" s="3"/>
      <c r="J9" s="4"/>
      <c r="K9" s="16"/>
    </row>
    <row r="10" spans="1:11" ht="15.75">
      <c r="A10" s="9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7">
        <f>Лист2!AI11*3</f>
        <v>3583.188</v>
      </c>
    </row>
    <row r="11" spans="1:11" ht="15.75">
      <c r="A11" s="9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Лист2!AI12*3</f>
        <v>182.19599999999997</v>
      </c>
    </row>
    <row r="12" spans="1:11" ht="15.75">
      <c r="A12" s="9" t="s">
        <v>47</v>
      </c>
      <c r="B12" s="3"/>
      <c r="C12" s="3"/>
      <c r="D12" s="3"/>
      <c r="E12" s="3"/>
      <c r="F12" s="3"/>
      <c r="G12" s="3"/>
      <c r="H12" s="3"/>
      <c r="I12" s="3"/>
      <c r="J12" s="4"/>
      <c r="K12" s="17">
        <f>Лист2!AI13*3</f>
        <v>1639.764</v>
      </c>
    </row>
    <row r="13" spans="1:11" ht="15.75">
      <c r="A13" s="9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7">
        <f>Лист2!AI14*3</f>
        <v>867.5999999999999</v>
      </c>
    </row>
    <row r="14" spans="1:11" ht="15.75">
      <c r="A14" s="9" t="s">
        <v>49</v>
      </c>
      <c r="B14" s="8"/>
      <c r="C14" s="8"/>
      <c r="D14" s="8"/>
      <c r="E14" s="8"/>
      <c r="F14" s="8"/>
      <c r="G14" s="8"/>
      <c r="H14" s="8"/>
      <c r="I14" s="3"/>
      <c r="J14" s="4"/>
      <c r="K14" s="17">
        <f>Лист2!AI16*2+Лист2!K16</f>
        <v>730</v>
      </c>
    </row>
    <row r="15" spans="1:11" ht="15">
      <c r="A15" s="10" t="s">
        <v>9</v>
      </c>
      <c r="B15" s="11"/>
      <c r="C15" s="11"/>
      <c r="D15" s="11"/>
      <c r="E15" s="11"/>
      <c r="F15" s="11"/>
      <c r="G15" s="11"/>
      <c r="H15" s="11"/>
      <c r="I15" s="11"/>
      <c r="J15" s="12"/>
      <c r="K15" s="17">
        <f>K10+K11+K12+K13+K14</f>
        <v>7002.748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76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77</v>
      </c>
      <c r="B22" s="3"/>
      <c r="C22" s="3"/>
      <c r="D22" s="3"/>
      <c r="E22" s="3"/>
      <c r="F22" s="3"/>
      <c r="G22" s="3"/>
      <c r="H22" s="3"/>
      <c r="I22" s="3"/>
      <c r="J22" s="4"/>
      <c r="K22" s="14">
        <f>K5+K8-K15</f>
        <v>5725.987999999999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5">
        <f>K6</f>
        <v>289.2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6">
        <f>K7</f>
        <v>6</v>
      </c>
    </row>
    <row r="25" spans="1:11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17">
        <f>K8</f>
        <v>8120.735999999999</v>
      </c>
    </row>
    <row r="26" spans="1:11" ht="15.75">
      <c r="A26" s="2"/>
      <c r="B26" s="8" t="s">
        <v>2</v>
      </c>
      <c r="C26" s="8"/>
      <c r="D26" s="3"/>
      <c r="E26" s="3"/>
      <c r="F26" s="3"/>
      <c r="G26" s="3"/>
      <c r="H26" s="3"/>
      <c r="I26" s="3"/>
      <c r="J26" s="4"/>
      <c r="K26" s="16"/>
    </row>
    <row r="27" spans="1:11" ht="15.75">
      <c r="A27" s="9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7">
        <f>K10</f>
        <v>3583.188</v>
      </c>
    </row>
    <row r="28" spans="1:11" ht="15.75">
      <c r="A28" s="9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7">
        <f>K11</f>
        <v>182.19599999999997</v>
      </c>
    </row>
    <row r="29" spans="1:11" ht="15.75">
      <c r="A29" s="9" t="s">
        <v>47</v>
      </c>
      <c r="B29" s="3"/>
      <c r="C29" s="3"/>
      <c r="D29" s="3"/>
      <c r="E29" s="3"/>
      <c r="F29" s="3"/>
      <c r="G29" s="3"/>
      <c r="H29" s="3"/>
      <c r="I29" s="3"/>
      <c r="J29" s="4"/>
      <c r="K29" s="17">
        <f>K12</f>
        <v>1639.764</v>
      </c>
    </row>
    <row r="30" spans="1:11" ht="15.75">
      <c r="A30" s="9" t="s">
        <v>48</v>
      </c>
      <c r="B30" s="3"/>
      <c r="C30" s="3"/>
      <c r="D30" s="3"/>
      <c r="E30" s="3"/>
      <c r="F30" s="3"/>
      <c r="G30" s="3"/>
      <c r="H30" s="3"/>
      <c r="I30" s="3"/>
      <c r="J30" s="4"/>
      <c r="K30" s="17">
        <f>K13</f>
        <v>867.5999999999999</v>
      </c>
    </row>
    <row r="31" spans="1:11" ht="15.75">
      <c r="A31" s="9" t="s">
        <v>49</v>
      </c>
      <c r="B31" s="8"/>
      <c r="C31" s="8"/>
      <c r="D31" s="8"/>
      <c r="E31" s="8"/>
      <c r="F31" s="8"/>
      <c r="G31" s="8"/>
      <c r="H31" s="8"/>
      <c r="I31" s="3"/>
      <c r="J31" s="4"/>
      <c r="K31" s="17">
        <f>Лист2!K41+Лист2!W40+Лист2!W41+Лист2!AI40+Лист2!AI41</f>
        <v>376.656</v>
      </c>
    </row>
    <row r="32" spans="1:11" ht="15">
      <c r="A32" s="10" t="s">
        <v>9</v>
      </c>
      <c r="B32" s="11"/>
      <c r="C32" s="11"/>
      <c r="D32" s="11"/>
      <c r="E32" s="11"/>
      <c r="F32" s="11"/>
      <c r="G32" s="11"/>
      <c r="H32" s="11"/>
      <c r="I32" s="11"/>
      <c r="J32" s="12"/>
      <c r="K32" s="17">
        <f>K27+K28+K29+K30+K31</f>
        <v>6649.4039999999995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78</v>
      </c>
      <c r="B37" s="3"/>
      <c r="C37" s="3"/>
      <c r="D37" s="3"/>
      <c r="E37" s="3"/>
      <c r="F37" s="3"/>
      <c r="G37" s="3"/>
      <c r="H37" s="3"/>
      <c r="I37" s="3"/>
      <c r="J37" s="4"/>
      <c r="K37" s="14"/>
    </row>
    <row r="38" spans="1:12" ht="15">
      <c r="A38" s="2" t="s">
        <v>79</v>
      </c>
      <c r="B38" s="3"/>
      <c r="C38" s="3"/>
      <c r="D38" s="3"/>
      <c r="E38" s="3"/>
      <c r="F38" s="3"/>
      <c r="G38" s="3"/>
      <c r="H38" s="3"/>
      <c r="I38" s="3"/>
      <c r="J38" s="4"/>
      <c r="K38" s="17">
        <f>K22+K25-K32</f>
        <v>7197.319999999999</v>
      </c>
      <c r="L38" s="20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289.2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6">
        <f>K24</f>
        <v>6</v>
      </c>
    </row>
    <row r="41" spans="1:11" ht="15">
      <c r="A41" s="2" t="s">
        <v>35</v>
      </c>
      <c r="B41" s="3"/>
      <c r="C41" s="3"/>
      <c r="D41" s="3"/>
      <c r="E41" s="3"/>
      <c r="F41" s="3"/>
      <c r="G41" s="3"/>
      <c r="H41" s="3"/>
      <c r="I41" s="3"/>
      <c r="J41" s="4"/>
      <c r="K41" s="17">
        <f>Лист2!AI59*3</f>
        <v>8120.735999999999</v>
      </c>
    </row>
    <row r="42" spans="1:11" ht="15.75">
      <c r="A42" s="2"/>
      <c r="B42" s="8" t="s">
        <v>2</v>
      </c>
      <c r="C42" s="8"/>
      <c r="D42" s="3"/>
      <c r="E42" s="3"/>
      <c r="F42" s="3"/>
      <c r="G42" s="3"/>
      <c r="H42" s="3"/>
      <c r="I42" s="3"/>
      <c r="J42" s="4"/>
      <c r="K42" s="16"/>
    </row>
    <row r="43" spans="1:11" ht="15.75">
      <c r="A43" s="9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7">
        <f>K27</f>
        <v>3583.188</v>
      </c>
    </row>
    <row r="44" spans="1:11" ht="15.75">
      <c r="A44" s="9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7">
        <f>K28</f>
        <v>182.19599999999997</v>
      </c>
    </row>
    <row r="45" spans="1:11" ht="15.75">
      <c r="A45" s="9" t="s">
        <v>47</v>
      </c>
      <c r="B45" s="3"/>
      <c r="C45" s="3"/>
      <c r="D45" s="3"/>
      <c r="E45" s="3"/>
      <c r="F45" s="3"/>
      <c r="G45" s="3"/>
      <c r="H45" s="3"/>
      <c r="I45" s="3"/>
      <c r="J45" s="4"/>
      <c r="K45" s="17">
        <f>K29</f>
        <v>1639.764</v>
      </c>
    </row>
    <row r="46" spans="1:11" ht="15.75">
      <c r="A46" s="9" t="s">
        <v>48</v>
      </c>
      <c r="B46" s="3"/>
      <c r="C46" s="3"/>
      <c r="D46" s="3"/>
      <c r="E46" s="3"/>
      <c r="F46" s="3"/>
      <c r="G46" s="3"/>
      <c r="H46" s="3"/>
      <c r="I46" s="3"/>
      <c r="J46" s="4"/>
      <c r="K46" s="17">
        <f>K30</f>
        <v>867.5999999999999</v>
      </c>
    </row>
    <row r="47" spans="1:11" ht="15.75">
      <c r="A47" s="9" t="s">
        <v>49</v>
      </c>
      <c r="B47" s="8"/>
      <c r="C47" s="8"/>
      <c r="D47" s="8"/>
      <c r="E47" s="8"/>
      <c r="F47" s="8"/>
      <c r="G47" s="8"/>
      <c r="H47" s="8"/>
      <c r="I47" s="3"/>
      <c r="J47" s="4"/>
      <c r="K47" s="17">
        <f>Лист2!K65+Лист2!K66+Лист2!W65+Лист2!W66+Лист2!AI66</f>
        <v>3481.656</v>
      </c>
    </row>
    <row r="48" spans="1:11" ht="15">
      <c r="A48" s="10" t="s">
        <v>9</v>
      </c>
      <c r="B48" s="11"/>
      <c r="C48" s="11"/>
      <c r="D48" s="11"/>
      <c r="E48" s="11"/>
      <c r="F48" s="11"/>
      <c r="G48" s="11"/>
      <c r="H48" s="11"/>
      <c r="I48" s="11"/>
      <c r="J48" s="12"/>
      <c r="K48" s="17">
        <f>K43+K44+K45+K46+K47</f>
        <v>9754.403999999999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80</v>
      </c>
      <c r="B53" s="3"/>
      <c r="C53" s="3"/>
      <c r="D53" s="3"/>
      <c r="E53" s="3"/>
      <c r="F53" s="3"/>
      <c r="G53" s="3"/>
      <c r="H53" s="3"/>
      <c r="I53" s="3"/>
      <c r="J53" s="4"/>
      <c r="K53" s="14"/>
      <c r="L53" s="20"/>
    </row>
    <row r="54" spans="1:11" ht="15">
      <c r="A54" s="2" t="s">
        <v>81</v>
      </c>
      <c r="B54" s="3"/>
      <c r="C54" s="3"/>
      <c r="D54" s="3"/>
      <c r="E54" s="3"/>
      <c r="F54" s="3"/>
      <c r="G54" s="3"/>
      <c r="H54" s="3"/>
      <c r="I54" s="3"/>
      <c r="J54" s="4"/>
      <c r="K54" s="17">
        <f>K38+K41-K48</f>
        <v>5563.651999999998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289.2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6</v>
      </c>
    </row>
    <row r="57" spans="1:11" ht="15">
      <c r="A57" s="2" t="s">
        <v>37</v>
      </c>
      <c r="B57" s="3"/>
      <c r="C57" s="3"/>
      <c r="D57" s="3"/>
      <c r="E57" s="3"/>
      <c r="F57" s="3"/>
      <c r="G57" s="3"/>
      <c r="H57" s="3"/>
      <c r="I57" s="3"/>
      <c r="J57" s="4"/>
      <c r="K57" s="17">
        <f>Лист2!AI84*3</f>
        <v>8120.735999999999</v>
      </c>
    </row>
    <row r="58" spans="1:11" ht="15.75">
      <c r="A58" s="2"/>
      <c r="B58" s="8" t="s">
        <v>2</v>
      </c>
      <c r="C58" s="8"/>
      <c r="D58" s="3"/>
      <c r="E58" s="3"/>
      <c r="F58" s="3"/>
      <c r="G58" s="3"/>
      <c r="H58" s="3"/>
      <c r="I58" s="3"/>
      <c r="J58" s="4"/>
      <c r="K58" s="17"/>
    </row>
    <row r="59" spans="1:11" ht="15.75">
      <c r="A59" s="9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7">
        <f>K43</f>
        <v>3583.188</v>
      </c>
    </row>
    <row r="60" spans="1:11" ht="15.75">
      <c r="A60" s="9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7">
        <f>K44</f>
        <v>182.19599999999997</v>
      </c>
    </row>
    <row r="61" spans="1:11" ht="15.75">
      <c r="A61" s="9" t="s">
        <v>47</v>
      </c>
      <c r="B61" s="3"/>
      <c r="C61" s="3"/>
      <c r="D61" s="3"/>
      <c r="E61" s="3"/>
      <c r="F61" s="3"/>
      <c r="G61" s="3"/>
      <c r="H61" s="3"/>
      <c r="I61" s="3"/>
      <c r="J61" s="4"/>
      <c r="K61" s="17">
        <f>K45</f>
        <v>1639.764</v>
      </c>
    </row>
    <row r="62" spans="1:11" ht="15.75">
      <c r="A62" s="9" t="s">
        <v>48</v>
      </c>
      <c r="B62" s="3"/>
      <c r="C62" s="3"/>
      <c r="D62" s="3"/>
      <c r="E62" s="3"/>
      <c r="F62" s="3"/>
      <c r="G62" s="3"/>
      <c r="H62" s="3"/>
      <c r="I62" s="3"/>
      <c r="J62" s="4"/>
      <c r="K62" s="17">
        <f>K46</f>
        <v>867.5999999999999</v>
      </c>
    </row>
    <row r="63" spans="1:11" ht="15.75">
      <c r="A63" s="9" t="s">
        <v>49</v>
      </c>
      <c r="B63" s="8"/>
      <c r="C63" s="8"/>
      <c r="D63" s="8"/>
      <c r="E63" s="8"/>
      <c r="F63" s="8"/>
      <c r="G63" s="8"/>
      <c r="H63" s="8"/>
      <c r="I63" s="3"/>
      <c r="J63" s="4"/>
      <c r="K63" s="17">
        <f>Лист2!K91*3</f>
        <v>180</v>
      </c>
    </row>
    <row r="64" spans="1:11" ht="15">
      <c r="A64" s="10" t="s">
        <v>9</v>
      </c>
      <c r="B64" s="11"/>
      <c r="C64" s="11"/>
      <c r="D64" s="11"/>
      <c r="E64" s="11"/>
      <c r="F64" s="11"/>
      <c r="G64" s="11"/>
      <c r="H64" s="11"/>
      <c r="I64" s="11"/>
      <c r="J64" s="12"/>
      <c r="K64" s="17">
        <f>K59+K60+K61+K62+K63</f>
        <v>6452.748</v>
      </c>
    </row>
    <row r="66" spans="1:11" ht="15">
      <c r="A66" s="2" t="s">
        <v>82</v>
      </c>
      <c r="B66" s="13"/>
      <c r="C66" s="13"/>
      <c r="D66" s="13"/>
      <c r="E66" s="13"/>
      <c r="F66" s="13"/>
      <c r="G66" s="13"/>
      <c r="H66" s="13"/>
      <c r="I66" s="13"/>
      <c r="J66" s="4"/>
      <c r="K66" s="16">
        <v>4608</v>
      </c>
    </row>
    <row r="67" spans="1:11" ht="15">
      <c r="A67" s="22" t="s">
        <v>83</v>
      </c>
      <c r="B67" s="13"/>
      <c r="C67" s="13"/>
      <c r="D67" s="13"/>
      <c r="E67" s="13"/>
      <c r="F67" s="13"/>
      <c r="G67" s="13"/>
      <c r="H67" s="13"/>
      <c r="I67" s="13"/>
      <c r="J67" s="4"/>
      <c r="K67" s="17">
        <f>K57*4</f>
        <v>32482.943999999996</v>
      </c>
    </row>
    <row r="68" spans="1:11" ht="15">
      <c r="A68" s="23" t="s">
        <v>84</v>
      </c>
      <c r="B68" s="24"/>
      <c r="C68" s="24"/>
      <c r="D68" s="24"/>
      <c r="E68" s="24"/>
      <c r="F68" s="24"/>
      <c r="G68" s="24"/>
      <c r="H68" s="24"/>
      <c r="I68" s="24"/>
      <c r="J68" s="12"/>
      <c r="K68" s="17">
        <f>K64+K48+K32+K15</f>
        <v>29859.303999999996</v>
      </c>
    </row>
    <row r="69" spans="1:11" ht="15">
      <c r="A69" s="2" t="s">
        <v>85</v>
      </c>
      <c r="B69" s="3"/>
      <c r="C69" s="3"/>
      <c r="D69" s="3"/>
      <c r="E69" s="3"/>
      <c r="F69" s="3"/>
      <c r="G69" s="3"/>
      <c r="H69" s="3"/>
      <c r="I69" s="3"/>
      <c r="J69" s="4"/>
      <c r="K69" s="6"/>
    </row>
    <row r="70" spans="1:12" ht="15">
      <c r="A70" s="2" t="s">
        <v>86</v>
      </c>
      <c r="B70" s="3"/>
      <c r="C70" s="3"/>
      <c r="D70" s="3"/>
      <c r="E70" s="3"/>
      <c r="F70" s="3"/>
      <c r="G70" s="3"/>
      <c r="H70" s="3"/>
      <c r="I70" s="3"/>
      <c r="J70" s="4"/>
      <c r="K70" s="17">
        <f>K66+K67-K68</f>
        <v>7231.639999999999</v>
      </c>
      <c r="L70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J93">
      <selection activeCell="R133" sqref="R133"/>
    </sheetView>
  </sheetViews>
  <sheetFormatPr defaultColWidth="9.00390625" defaultRowHeight="12.75"/>
  <cols>
    <col min="10" max="10" width="18.125" style="0" customWidth="1"/>
    <col min="22" max="22" width="8.375" style="0" customWidth="1"/>
    <col min="34" max="34" width="18.8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10</v>
      </c>
      <c r="O1" s="1"/>
      <c r="P1" s="1"/>
      <c r="Q1" s="1"/>
      <c r="R1" s="1"/>
      <c r="S1" s="1"/>
      <c r="T1" s="1"/>
      <c r="U1" s="1"/>
      <c r="Y1" s="1"/>
      <c r="Z1" s="1" t="s">
        <v>10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40</v>
      </c>
      <c r="O2" s="1"/>
      <c r="P2" s="1"/>
      <c r="Q2" s="1"/>
      <c r="R2" s="1"/>
      <c r="S2" s="1"/>
      <c r="T2" s="1"/>
      <c r="U2" s="1"/>
      <c r="Y2" s="1"/>
      <c r="Z2" s="1" t="s">
        <v>41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50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72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51</v>
      </c>
      <c r="B5" s="3"/>
      <c r="C5" s="3"/>
      <c r="D5" s="3"/>
      <c r="E5" s="3"/>
      <c r="F5" s="3"/>
      <c r="G5" s="3"/>
      <c r="H5" s="3"/>
      <c r="I5" s="3"/>
      <c r="J5" s="4"/>
      <c r="K5" s="14">
        <v>4608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4">
        <f>K5+K9-K27</f>
        <v>4613.996000000001</v>
      </c>
      <c r="Y5" s="2" t="s">
        <v>73</v>
      </c>
      <c r="Z5" s="3"/>
      <c r="AA5" s="3"/>
      <c r="AB5" s="3"/>
      <c r="AC5" s="3"/>
      <c r="AD5" s="3"/>
      <c r="AE5" s="3"/>
      <c r="AF5" s="3"/>
      <c r="AG5" s="3"/>
      <c r="AH5" s="4"/>
      <c r="AI5" s="14">
        <f>W5+W9-W27</f>
        <v>5169.992000000002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289.2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5">
        <f>K6</f>
        <v>289.2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5">
        <f>W6</f>
        <v>289.2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6</v>
      </c>
    </row>
    <row r="8" spans="1:35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6">
        <v>9.36</v>
      </c>
      <c r="M8" s="2" t="s">
        <v>39</v>
      </c>
      <c r="N8" s="3"/>
      <c r="O8" s="3"/>
      <c r="P8" s="3"/>
      <c r="Q8" s="3"/>
      <c r="R8" s="3"/>
      <c r="S8" s="3"/>
      <c r="T8" s="3"/>
      <c r="U8" s="3"/>
      <c r="V8" s="4"/>
      <c r="W8" s="16">
        <f>K8</f>
        <v>9.36</v>
      </c>
      <c r="Y8" s="2" t="s">
        <v>39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9.36</v>
      </c>
    </row>
    <row r="9" spans="1:35" ht="15">
      <c r="A9" s="2" t="s">
        <v>19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2706.912</v>
      </c>
      <c r="M9" s="2" t="s">
        <v>20</v>
      </c>
      <c r="N9" s="3"/>
      <c r="O9" s="3"/>
      <c r="P9" s="3"/>
      <c r="Q9" s="3"/>
      <c r="R9" s="3"/>
      <c r="S9" s="3"/>
      <c r="T9" s="3"/>
      <c r="U9" s="3"/>
      <c r="V9" s="4"/>
      <c r="W9" s="17">
        <f>K9</f>
        <v>2706.912</v>
      </c>
      <c r="Y9" s="2" t="s">
        <v>21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2706.912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K6*4.13</f>
        <v>1194.396</v>
      </c>
      <c r="M11" s="9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7">
        <f>K11</f>
        <v>1194.396</v>
      </c>
      <c r="Y11" s="9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1194.396</v>
      </c>
    </row>
    <row r="12" spans="1:35" ht="15.75">
      <c r="A12" s="9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60.73199999999999</v>
      </c>
      <c r="M12" s="9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7">
        <f>K12</f>
        <v>60.73199999999999</v>
      </c>
      <c r="Y12" s="9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60.73199999999999</v>
      </c>
    </row>
    <row r="13" spans="1:35" ht="15.75">
      <c r="A13" s="9" t="s">
        <v>47</v>
      </c>
      <c r="B13" s="3"/>
      <c r="C13" s="3"/>
      <c r="D13" s="3"/>
      <c r="E13" s="3"/>
      <c r="F13" s="3"/>
      <c r="G13" s="3"/>
      <c r="H13" s="3"/>
      <c r="I13" s="3"/>
      <c r="J13" s="4"/>
      <c r="K13" s="17">
        <f>K6*1.89</f>
        <v>546.588</v>
      </c>
      <c r="M13" s="9" t="s">
        <v>47</v>
      </c>
      <c r="N13" s="3"/>
      <c r="O13" s="3"/>
      <c r="P13" s="3"/>
      <c r="Q13" s="3"/>
      <c r="R13" s="3"/>
      <c r="S13" s="3"/>
      <c r="T13" s="3"/>
      <c r="U13" s="3"/>
      <c r="V13" s="4"/>
      <c r="W13" s="17">
        <f>K13</f>
        <v>546.588</v>
      </c>
      <c r="Y13" s="9" t="s">
        <v>47</v>
      </c>
      <c r="Z13" s="3"/>
      <c r="AA13" s="3"/>
      <c r="AB13" s="3"/>
      <c r="AC13" s="3"/>
      <c r="AD13" s="3"/>
      <c r="AE13" s="3"/>
      <c r="AF13" s="3"/>
      <c r="AG13" s="3"/>
      <c r="AH13" s="4"/>
      <c r="AI13" s="17">
        <f>W13</f>
        <v>546.588</v>
      </c>
    </row>
    <row r="14" spans="1:35" ht="15.75">
      <c r="A14" s="9" t="s">
        <v>48</v>
      </c>
      <c r="B14" s="3"/>
      <c r="C14" s="3"/>
      <c r="D14" s="3"/>
      <c r="E14" s="3"/>
      <c r="F14" s="3"/>
      <c r="G14" s="3"/>
      <c r="H14" s="3"/>
      <c r="I14" s="3"/>
      <c r="J14" s="4"/>
      <c r="K14" s="17">
        <f>K6*1</f>
        <v>289.2</v>
      </c>
      <c r="M14" s="9" t="s">
        <v>48</v>
      </c>
      <c r="N14" s="3"/>
      <c r="O14" s="3"/>
      <c r="P14" s="3"/>
      <c r="Q14" s="3"/>
      <c r="R14" s="3"/>
      <c r="S14" s="3"/>
      <c r="T14" s="3"/>
      <c r="U14" s="3"/>
      <c r="V14" s="4"/>
      <c r="W14" s="17">
        <f>K14</f>
        <v>289.2</v>
      </c>
      <c r="Y14" s="9" t="s">
        <v>48</v>
      </c>
      <c r="Z14" s="3"/>
      <c r="AA14" s="3"/>
      <c r="AB14" s="3"/>
      <c r="AC14" s="3"/>
      <c r="AD14" s="3"/>
      <c r="AE14" s="3"/>
      <c r="AF14" s="3"/>
      <c r="AG14" s="3"/>
      <c r="AH14" s="4"/>
      <c r="AI14" s="17">
        <f>W14</f>
        <v>289.2</v>
      </c>
    </row>
    <row r="15" spans="1:35" ht="15.75">
      <c r="A15" s="9" t="s">
        <v>87</v>
      </c>
      <c r="B15" s="3"/>
      <c r="C15" s="3"/>
      <c r="D15" s="3"/>
      <c r="E15" s="3"/>
      <c r="F15" s="3"/>
      <c r="G15" s="3"/>
      <c r="H15" s="3"/>
      <c r="I15" s="3"/>
      <c r="J15" s="4"/>
      <c r="K15" s="16">
        <v>0</v>
      </c>
      <c r="M15" s="9" t="s">
        <v>87</v>
      </c>
      <c r="N15" s="3"/>
      <c r="O15" s="3"/>
      <c r="P15" s="3"/>
      <c r="Q15" s="3"/>
      <c r="R15" s="3"/>
      <c r="S15" s="3"/>
      <c r="T15" s="3"/>
      <c r="U15" s="3"/>
      <c r="V15" s="4"/>
      <c r="W15" s="16">
        <v>0</v>
      </c>
      <c r="Y15" s="9" t="s">
        <v>87</v>
      </c>
      <c r="Z15" s="3"/>
      <c r="AA15" s="3"/>
      <c r="AB15" s="3"/>
      <c r="AC15" s="3"/>
      <c r="AD15" s="3"/>
      <c r="AE15" s="3"/>
      <c r="AF15" s="3"/>
      <c r="AG15" s="3"/>
      <c r="AH15" s="4"/>
      <c r="AI15" s="16">
        <f>W15</f>
        <v>0</v>
      </c>
    </row>
    <row r="16" spans="1:35" ht="15.75">
      <c r="A16" s="9" t="s">
        <v>88</v>
      </c>
      <c r="B16" s="8"/>
      <c r="C16" s="8"/>
      <c r="D16" s="8"/>
      <c r="E16" s="8"/>
      <c r="F16" s="8"/>
      <c r="G16" s="8"/>
      <c r="H16" s="8"/>
      <c r="I16" s="3"/>
      <c r="J16" s="4"/>
      <c r="K16" s="16">
        <f>K20+K23</f>
        <v>610</v>
      </c>
      <c r="M16" s="9" t="s">
        <v>88</v>
      </c>
      <c r="N16" s="8"/>
      <c r="O16" s="8"/>
      <c r="P16" s="8"/>
      <c r="Q16" s="8"/>
      <c r="R16" s="8"/>
      <c r="S16" s="8"/>
      <c r="T16" s="8"/>
      <c r="U16" s="3"/>
      <c r="V16" s="4"/>
      <c r="W16" s="16">
        <f>W20</f>
        <v>60</v>
      </c>
      <c r="Y16" s="9" t="s">
        <v>88</v>
      </c>
      <c r="Z16" s="8"/>
      <c r="AA16" s="8"/>
      <c r="AB16" s="8"/>
      <c r="AC16" s="8"/>
      <c r="AD16" s="8"/>
      <c r="AE16" s="8"/>
      <c r="AF16" s="8"/>
      <c r="AG16" s="3"/>
      <c r="AH16" s="4"/>
      <c r="AI16" s="16">
        <f>AI20</f>
        <v>60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6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89</v>
      </c>
      <c r="B20" s="3"/>
      <c r="C20" s="3"/>
      <c r="D20" s="3"/>
      <c r="E20" s="3"/>
      <c r="F20" s="3"/>
      <c r="G20" s="3"/>
      <c r="H20" s="3"/>
      <c r="I20" s="3"/>
      <c r="J20" s="4"/>
      <c r="K20" s="6">
        <v>60</v>
      </c>
      <c r="M20" s="2" t="s">
        <v>89</v>
      </c>
      <c r="N20" s="3"/>
      <c r="O20" s="3"/>
      <c r="P20" s="3"/>
      <c r="Q20" s="3"/>
      <c r="R20" s="3"/>
      <c r="S20" s="3"/>
      <c r="T20" s="3"/>
      <c r="U20" s="3"/>
      <c r="V20" s="4"/>
      <c r="W20" s="6">
        <v>60</v>
      </c>
      <c r="Y20" s="2" t="s">
        <v>89</v>
      </c>
      <c r="Z20" s="3"/>
      <c r="AA20" s="3"/>
      <c r="AB20" s="3"/>
      <c r="AC20" s="3"/>
      <c r="AD20" s="3"/>
      <c r="AE20" s="3"/>
      <c r="AF20" s="3"/>
      <c r="AG20" s="3"/>
      <c r="AH20" s="4"/>
      <c r="AI20" s="6">
        <v>60</v>
      </c>
    </row>
    <row r="21" spans="1:35" ht="15">
      <c r="A21" s="10" t="s">
        <v>6</v>
      </c>
      <c r="B21" s="11"/>
      <c r="C21" s="11"/>
      <c r="D21" s="11"/>
      <c r="E21" s="11"/>
      <c r="F21" s="11"/>
      <c r="G21" s="11"/>
      <c r="H21" s="11"/>
      <c r="I21" s="11"/>
      <c r="J21" s="12"/>
      <c r="K21" s="6"/>
      <c r="M21" s="10" t="s">
        <v>6</v>
      </c>
      <c r="N21" s="11"/>
      <c r="O21" s="11"/>
      <c r="P21" s="11"/>
      <c r="Q21" s="11"/>
      <c r="R21" s="11"/>
      <c r="S21" s="11"/>
      <c r="T21" s="11"/>
      <c r="U21" s="11"/>
      <c r="V21" s="12"/>
      <c r="W21" s="6"/>
      <c r="Y21" s="10" t="s">
        <v>6</v>
      </c>
      <c r="Z21" s="11"/>
      <c r="AA21" s="11"/>
      <c r="AB21" s="11"/>
      <c r="AC21" s="11"/>
      <c r="AD21" s="11"/>
      <c r="AE21" s="11"/>
      <c r="AF21" s="11"/>
      <c r="AG21" s="11"/>
      <c r="AH21" s="12"/>
      <c r="AI21" s="6"/>
    </row>
    <row r="22" spans="1:35" ht="15">
      <c r="A22" s="2" t="s">
        <v>90</v>
      </c>
      <c r="B22" s="3"/>
      <c r="C22" s="3"/>
      <c r="D22" s="3"/>
      <c r="E22" s="3"/>
      <c r="F22" s="3"/>
      <c r="G22" s="3"/>
      <c r="H22" s="3"/>
      <c r="I22" s="3"/>
      <c r="J22" s="4"/>
      <c r="K22" s="6"/>
      <c r="M22" s="2" t="s">
        <v>90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90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6">
        <v>550</v>
      </c>
      <c r="M23" s="2" t="s">
        <v>7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7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10" t="s">
        <v>8</v>
      </c>
      <c r="B24" s="11"/>
      <c r="C24" s="11"/>
      <c r="D24" s="11"/>
      <c r="E24" s="11"/>
      <c r="F24" s="11"/>
      <c r="G24" s="11"/>
      <c r="H24" s="11"/>
      <c r="I24" s="11"/>
      <c r="J24" s="12"/>
      <c r="K24" s="6"/>
      <c r="M24" s="10" t="s">
        <v>8</v>
      </c>
      <c r="N24" s="11"/>
      <c r="O24" s="11"/>
      <c r="P24" s="11"/>
      <c r="Q24" s="11"/>
      <c r="R24" s="11"/>
      <c r="S24" s="11"/>
      <c r="T24" s="11"/>
      <c r="U24" s="11"/>
      <c r="V24" s="12"/>
      <c r="W24" s="6"/>
      <c r="Y24" s="10" t="s">
        <v>8</v>
      </c>
      <c r="Z24" s="11"/>
      <c r="AA24" s="11"/>
      <c r="AB24" s="11"/>
      <c r="AC24" s="11"/>
      <c r="AD24" s="11"/>
      <c r="AE24" s="11"/>
      <c r="AF24" s="11"/>
      <c r="AG24" s="11"/>
      <c r="AH24" s="12"/>
      <c r="AI24" s="6"/>
    </row>
    <row r="25" spans="1:35" ht="15">
      <c r="A25" s="2" t="s">
        <v>91</v>
      </c>
      <c r="B25" s="3"/>
      <c r="C25" s="3"/>
      <c r="D25" s="3"/>
      <c r="E25" s="3"/>
      <c r="F25" s="3"/>
      <c r="G25" s="3"/>
      <c r="H25" s="3"/>
      <c r="I25" s="3"/>
      <c r="J25" s="4"/>
      <c r="K25" s="6"/>
      <c r="M25" s="2" t="s">
        <v>91</v>
      </c>
      <c r="N25" s="3"/>
      <c r="O25" s="3"/>
      <c r="P25" s="3"/>
      <c r="Q25" s="3"/>
      <c r="R25" s="3"/>
      <c r="S25" s="3"/>
      <c r="T25" s="3"/>
      <c r="U25" s="3"/>
      <c r="V25" s="4"/>
      <c r="W25" s="6"/>
      <c r="Y25" s="2" t="s">
        <v>91</v>
      </c>
      <c r="Z25" s="3"/>
      <c r="AA25" s="3"/>
      <c r="AB25" s="3"/>
      <c r="AC25" s="3"/>
      <c r="AD25" s="3"/>
      <c r="AE25" s="3"/>
      <c r="AF25" s="3"/>
      <c r="AG25" s="3"/>
      <c r="AH25" s="4"/>
      <c r="AI25" s="6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7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7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7"/>
    </row>
    <row r="27" spans="1:35" ht="15">
      <c r="A27" s="10" t="s">
        <v>9</v>
      </c>
      <c r="B27" s="11"/>
      <c r="C27" s="11"/>
      <c r="D27" s="11"/>
      <c r="E27" s="11"/>
      <c r="F27" s="11"/>
      <c r="G27" s="11"/>
      <c r="H27" s="11"/>
      <c r="I27" s="11"/>
      <c r="J27" s="12"/>
      <c r="K27" s="17">
        <f>K11+K12+K13+K14+K15+K16</f>
        <v>2700.9159999999997</v>
      </c>
      <c r="M27" s="10" t="s">
        <v>9</v>
      </c>
      <c r="N27" s="11"/>
      <c r="O27" s="11"/>
      <c r="P27" s="11"/>
      <c r="Q27" s="11"/>
      <c r="R27" s="11"/>
      <c r="S27" s="11"/>
      <c r="T27" s="11"/>
      <c r="U27" s="11"/>
      <c r="V27" s="12"/>
      <c r="W27" s="17">
        <f>W11+W12+W13+W14+W15+W16</f>
        <v>2150.9159999999997</v>
      </c>
      <c r="Y27" s="10" t="s">
        <v>9</v>
      </c>
      <c r="Z27" s="11"/>
      <c r="AA27" s="11"/>
      <c r="AB27" s="11"/>
      <c r="AC27" s="11"/>
      <c r="AD27" s="11"/>
      <c r="AE27" s="11"/>
      <c r="AF27" s="11"/>
      <c r="AG27" s="11"/>
      <c r="AH27" s="12"/>
      <c r="AI27" s="17">
        <f>W27</f>
        <v>2150.9159999999997</v>
      </c>
    </row>
    <row r="28" spans="1:33" ht="15.75">
      <c r="A28" s="1"/>
      <c r="B28" s="1"/>
      <c r="C28" s="1"/>
      <c r="D28" s="1"/>
      <c r="E28" s="1"/>
      <c r="F28" s="25" t="s">
        <v>28</v>
      </c>
      <c r="G28" s="1"/>
      <c r="H28" s="1"/>
      <c r="I28" s="1"/>
      <c r="M28" s="1"/>
      <c r="N28" s="1"/>
      <c r="O28" s="1"/>
      <c r="P28" s="1"/>
      <c r="Q28" s="1"/>
      <c r="R28" s="25" t="s">
        <v>29</v>
      </c>
      <c r="S28" s="1"/>
      <c r="T28" s="1"/>
      <c r="U28" s="1"/>
      <c r="Y28" s="1"/>
      <c r="Z28" s="1"/>
      <c r="AA28" s="1"/>
      <c r="AB28" s="1"/>
      <c r="AC28" s="1"/>
      <c r="AD28" s="25" t="s">
        <v>22</v>
      </c>
      <c r="AE28" s="1"/>
      <c r="AF28" s="1"/>
      <c r="AG28" s="1"/>
    </row>
    <row r="29" spans="1:35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5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5"/>
      <c r="Y29" s="2" t="s">
        <v>70</v>
      </c>
      <c r="Z29" s="3"/>
      <c r="AA29" s="3"/>
      <c r="AB29" s="3"/>
      <c r="AC29" s="3"/>
      <c r="AD29" s="3"/>
      <c r="AE29" s="3"/>
      <c r="AF29" s="3"/>
      <c r="AG29" s="3"/>
      <c r="AH29" s="4"/>
      <c r="AI29" s="5"/>
    </row>
    <row r="30" spans="1:36" ht="15">
      <c r="A30" s="2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4">
        <f>AI5+AI9-AI27</f>
        <v>5725.988000000003</v>
      </c>
      <c r="L30" s="20" t="s">
        <v>18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K30+K34-K52</f>
        <v>6281.984000000004</v>
      </c>
      <c r="X30" s="20"/>
      <c r="Y30" s="2" t="s">
        <v>71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W30+W34-W52</f>
        <v>6739.652000000005</v>
      </c>
      <c r="AJ30" s="20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5">
        <v>289.2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289.2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289.2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6">
        <v>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6">
        <f>K32</f>
        <v>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6">
        <f>W32</f>
        <v>6</v>
      </c>
    </row>
    <row r="33" spans="1:35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6">
        <f>W8</f>
        <v>9.36</v>
      </c>
      <c r="M33" s="2" t="s">
        <v>39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9.36</v>
      </c>
      <c r="Y33" s="2" t="s">
        <v>39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v>9.36</v>
      </c>
    </row>
    <row r="34" spans="1:35" ht="15">
      <c r="A34" s="2" t="s">
        <v>44</v>
      </c>
      <c r="B34" s="3"/>
      <c r="C34" s="3"/>
      <c r="D34" s="3"/>
      <c r="E34" s="3"/>
      <c r="F34" s="3"/>
      <c r="G34" s="3"/>
      <c r="H34" s="3"/>
      <c r="I34" s="3"/>
      <c r="J34" s="4"/>
      <c r="K34" s="17">
        <f>W9</f>
        <v>2706.912</v>
      </c>
      <c r="M34" s="2" t="s">
        <v>42</v>
      </c>
      <c r="N34" s="3"/>
      <c r="O34" s="3"/>
      <c r="P34" s="3"/>
      <c r="Q34" s="3"/>
      <c r="R34" s="3"/>
      <c r="S34" s="3"/>
      <c r="T34" s="3"/>
      <c r="U34" s="3"/>
      <c r="V34" s="4"/>
      <c r="W34" s="17">
        <f>K34</f>
        <v>2706.912</v>
      </c>
      <c r="Y34" s="2" t="s">
        <v>23</v>
      </c>
      <c r="Z34" s="3"/>
      <c r="AA34" s="3"/>
      <c r="AB34" s="3"/>
      <c r="AC34" s="3"/>
      <c r="AD34" s="3"/>
      <c r="AE34" s="3"/>
      <c r="AF34" s="3"/>
      <c r="AG34" s="3"/>
      <c r="AH34" s="4"/>
      <c r="AI34" s="17">
        <f>AI31*AI33</f>
        <v>2706.912</v>
      </c>
    </row>
    <row r="35" spans="1:35" ht="15.75">
      <c r="A35" s="2"/>
      <c r="B35" s="8" t="s">
        <v>2</v>
      </c>
      <c r="C35" s="8"/>
      <c r="D35" s="3"/>
      <c r="E35" s="3"/>
      <c r="F35" s="3"/>
      <c r="G35" s="3"/>
      <c r="H35" s="3"/>
      <c r="I35" s="3"/>
      <c r="J35" s="4"/>
      <c r="K35" s="6"/>
      <c r="M35" s="2"/>
      <c r="N35" s="8" t="s">
        <v>2</v>
      </c>
      <c r="O35" s="8"/>
      <c r="P35" s="3"/>
      <c r="Q35" s="3"/>
      <c r="R35" s="3"/>
      <c r="S35" s="3"/>
      <c r="T35" s="3"/>
      <c r="U35" s="3"/>
      <c r="V35" s="4"/>
      <c r="W35" s="6"/>
      <c r="Y35" s="2"/>
      <c r="Z35" s="8" t="s">
        <v>2</v>
      </c>
      <c r="AA35" s="8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9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7">
        <f>K11</f>
        <v>1194.396</v>
      </c>
      <c r="M36" s="9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7">
        <f>K36</f>
        <v>1194.396</v>
      </c>
      <c r="Y36" s="9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7">
        <f aca="true" t="shared" si="0" ref="AI36:AI41">W36</f>
        <v>1194.396</v>
      </c>
    </row>
    <row r="37" spans="1:35" ht="15.75">
      <c r="A37" s="9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7">
        <f>K12</f>
        <v>60.73199999999999</v>
      </c>
      <c r="M37" s="9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60.73199999999999</v>
      </c>
      <c r="Y37" s="9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 t="shared" si="0"/>
        <v>60.73199999999999</v>
      </c>
    </row>
    <row r="38" spans="1:35" ht="15.75">
      <c r="A38" s="9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7">
        <f>K13</f>
        <v>546.588</v>
      </c>
      <c r="M38" s="9" t="s">
        <v>47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546.588</v>
      </c>
      <c r="Y38" s="9" t="s">
        <v>47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 t="shared" si="0"/>
        <v>546.588</v>
      </c>
    </row>
    <row r="39" spans="1:35" ht="15.75">
      <c r="A39" s="9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7">
        <f>K14</f>
        <v>289.2</v>
      </c>
      <c r="M39" s="9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289.2</v>
      </c>
      <c r="Y39" s="9" t="s">
        <v>48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 t="shared" si="0"/>
        <v>289.2</v>
      </c>
    </row>
    <row r="40" spans="1:35" ht="15.75">
      <c r="A40" s="9" t="s">
        <v>87</v>
      </c>
      <c r="B40" s="3"/>
      <c r="C40" s="3"/>
      <c r="D40" s="3"/>
      <c r="E40" s="3"/>
      <c r="F40" s="3"/>
      <c r="G40" s="3"/>
      <c r="H40" s="3"/>
      <c r="I40" s="3"/>
      <c r="J40" s="4"/>
      <c r="K40" s="16">
        <v>0</v>
      </c>
      <c r="M40" s="9" t="s">
        <v>87</v>
      </c>
      <c r="N40" s="3"/>
      <c r="O40" s="3"/>
      <c r="P40" s="3"/>
      <c r="Q40" s="3"/>
      <c r="R40" s="3"/>
      <c r="S40" s="3"/>
      <c r="T40" s="3"/>
      <c r="U40" s="3"/>
      <c r="V40" s="4"/>
      <c r="W40" s="17">
        <f>W31*0.34</f>
        <v>98.328</v>
      </c>
      <c r="Y40" s="9" t="s">
        <v>87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 t="shared" si="0"/>
        <v>98.328</v>
      </c>
    </row>
    <row r="41" spans="1:35" ht="15.75">
      <c r="A41" s="9" t="s">
        <v>88</v>
      </c>
      <c r="B41" s="8"/>
      <c r="C41" s="8"/>
      <c r="D41" s="8"/>
      <c r="E41" s="8"/>
      <c r="F41" s="8"/>
      <c r="G41" s="8"/>
      <c r="H41" s="8"/>
      <c r="I41" s="3"/>
      <c r="J41" s="4"/>
      <c r="K41" s="16">
        <f>K45</f>
        <v>60</v>
      </c>
      <c r="M41" s="9" t="s">
        <v>88</v>
      </c>
      <c r="N41" s="8"/>
      <c r="O41" s="8"/>
      <c r="P41" s="8"/>
      <c r="Q41" s="8"/>
      <c r="R41" s="8"/>
      <c r="S41" s="8"/>
      <c r="T41" s="8"/>
      <c r="U41" s="3"/>
      <c r="V41" s="4"/>
      <c r="W41" s="16">
        <f>W45</f>
        <v>60</v>
      </c>
      <c r="Y41" s="9" t="s">
        <v>88</v>
      </c>
      <c r="Z41" s="8"/>
      <c r="AA41" s="8"/>
      <c r="AB41" s="8"/>
      <c r="AC41" s="8"/>
      <c r="AD41" s="8"/>
      <c r="AE41" s="8"/>
      <c r="AF41" s="8"/>
      <c r="AG41" s="3"/>
      <c r="AH41" s="4"/>
      <c r="AI41" s="16">
        <f t="shared" si="0"/>
        <v>60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2" t="s">
        <v>89</v>
      </c>
      <c r="B45" s="3"/>
      <c r="C45" s="3"/>
      <c r="D45" s="3"/>
      <c r="E45" s="3"/>
      <c r="F45" s="3"/>
      <c r="G45" s="3"/>
      <c r="H45" s="3"/>
      <c r="I45" s="3"/>
      <c r="J45" s="4"/>
      <c r="K45" s="6">
        <v>60</v>
      </c>
      <c r="M45" s="2" t="s">
        <v>89</v>
      </c>
      <c r="N45" s="3"/>
      <c r="O45" s="3"/>
      <c r="P45" s="3"/>
      <c r="Q45" s="3"/>
      <c r="R45" s="3"/>
      <c r="S45" s="3"/>
      <c r="T45" s="3"/>
      <c r="U45" s="3"/>
      <c r="V45" s="4"/>
      <c r="W45" s="6">
        <v>60</v>
      </c>
      <c r="Y45" s="2" t="s">
        <v>89</v>
      </c>
      <c r="Z45" s="3"/>
      <c r="AA45" s="3"/>
      <c r="AB45" s="3"/>
      <c r="AC45" s="3"/>
      <c r="AD45" s="3"/>
      <c r="AE45" s="3"/>
      <c r="AF45" s="3"/>
      <c r="AG45" s="3"/>
      <c r="AH45" s="4"/>
      <c r="AI45" s="6">
        <v>60</v>
      </c>
    </row>
    <row r="46" spans="1:35" ht="15">
      <c r="A46" s="10" t="s">
        <v>6</v>
      </c>
      <c r="B46" s="11"/>
      <c r="C46" s="11"/>
      <c r="D46" s="11"/>
      <c r="E46" s="11"/>
      <c r="F46" s="11"/>
      <c r="G46" s="11"/>
      <c r="H46" s="11"/>
      <c r="I46" s="11"/>
      <c r="J46" s="12"/>
      <c r="K46" s="6"/>
      <c r="M46" s="10" t="s">
        <v>6</v>
      </c>
      <c r="N46" s="11"/>
      <c r="O46" s="11"/>
      <c r="P46" s="11"/>
      <c r="Q46" s="11"/>
      <c r="R46" s="11"/>
      <c r="S46" s="11"/>
      <c r="T46" s="11"/>
      <c r="U46" s="11"/>
      <c r="V46" s="12"/>
      <c r="W46" s="6"/>
      <c r="Y46" s="10" t="s">
        <v>6</v>
      </c>
      <c r="Z46" s="11"/>
      <c r="AA46" s="11"/>
      <c r="AB46" s="11"/>
      <c r="AC46" s="11"/>
      <c r="AD46" s="11"/>
      <c r="AE46" s="11"/>
      <c r="AF46" s="11"/>
      <c r="AG46" s="11"/>
      <c r="AH46" s="12"/>
      <c r="AI46" s="6"/>
    </row>
    <row r="47" spans="1:35" ht="15">
      <c r="A47" s="2" t="s">
        <v>90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90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90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10" t="s">
        <v>8</v>
      </c>
      <c r="B49" s="11"/>
      <c r="C49" s="11"/>
      <c r="D49" s="11"/>
      <c r="E49" s="11"/>
      <c r="F49" s="11"/>
      <c r="G49" s="11"/>
      <c r="H49" s="11"/>
      <c r="I49" s="11"/>
      <c r="J49" s="12"/>
      <c r="K49" s="6"/>
      <c r="M49" s="10" t="s">
        <v>8</v>
      </c>
      <c r="N49" s="11"/>
      <c r="O49" s="11"/>
      <c r="P49" s="11"/>
      <c r="Q49" s="11"/>
      <c r="R49" s="11"/>
      <c r="S49" s="11"/>
      <c r="T49" s="11"/>
      <c r="U49" s="11"/>
      <c r="V49" s="12"/>
      <c r="W49" s="6"/>
      <c r="Y49" s="10" t="s">
        <v>8</v>
      </c>
      <c r="Z49" s="11"/>
      <c r="AA49" s="11"/>
      <c r="AB49" s="11"/>
      <c r="AC49" s="11"/>
      <c r="AD49" s="11"/>
      <c r="AE49" s="11"/>
      <c r="AF49" s="11"/>
      <c r="AG49" s="11"/>
      <c r="AH49" s="12"/>
      <c r="AI49" s="6"/>
    </row>
    <row r="50" spans="1:35" ht="15">
      <c r="A50" s="2" t="s">
        <v>91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91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91</v>
      </c>
      <c r="Z50" s="3"/>
      <c r="AA50" s="3"/>
      <c r="AB50" s="3"/>
      <c r="AC50" s="3"/>
      <c r="AD50" s="3"/>
      <c r="AE50" s="3"/>
      <c r="AF50" s="3"/>
      <c r="AG50" s="3"/>
      <c r="AH50" s="4"/>
      <c r="AI50" s="6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7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7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7"/>
    </row>
    <row r="52" spans="1:35" ht="15">
      <c r="A52" s="10" t="s">
        <v>9</v>
      </c>
      <c r="B52" s="11"/>
      <c r="C52" s="11"/>
      <c r="D52" s="11"/>
      <c r="E52" s="11"/>
      <c r="F52" s="11"/>
      <c r="G52" s="11"/>
      <c r="H52" s="11"/>
      <c r="I52" s="11"/>
      <c r="J52" s="12"/>
      <c r="K52" s="17">
        <f>K36+K37+K38+K39+K40+K41</f>
        <v>2150.9159999999997</v>
      </c>
      <c r="M52" s="10" t="s">
        <v>9</v>
      </c>
      <c r="N52" s="11"/>
      <c r="O52" s="11"/>
      <c r="P52" s="11"/>
      <c r="Q52" s="11"/>
      <c r="R52" s="11"/>
      <c r="S52" s="11"/>
      <c r="T52" s="11"/>
      <c r="U52" s="11"/>
      <c r="V52" s="12"/>
      <c r="W52" s="17">
        <f>W36+W37+W38+W39+W40+W41</f>
        <v>2249.2439999999997</v>
      </c>
      <c r="Y52" s="10" t="s">
        <v>9</v>
      </c>
      <c r="Z52" s="11"/>
      <c r="AA52" s="11"/>
      <c r="AB52" s="11"/>
      <c r="AC52" s="11"/>
      <c r="AD52" s="11"/>
      <c r="AE52" s="11"/>
      <c r="AF52" s="11"/>
      <c r="AG52" s="11"/>
      <c r="AH52" s="12"/>
      <c r="AI52" s="17">
        <f>W52</f>
        <v>2249.2439999999997</v>
      </c>
    </row>
    <row r="53" spans="5:30" ht="12.75">
      <c r="E53" s="18" t="s">
        <v>11</v>
      </c>
      <c r="R53" s="19" t="s">
        <v>12</v>
      </c>
      <c r="AD53" s="19" t="s">
        <v>13</v>
      </c>
    </row>
    <row r="54" spans="1:36" ht="15">
      <c r="A54" s="2" t="s">
        <v>58</v>
      </c>
      <c r="B54" s="3"/>
      <c r="C54" s="3"/>
      <c r="D54" s="3"/>
      <c r="E54" s="3"/>
      <c r="F54" s="3"/>
      <c r="G54" s="3"/>
      <c r="H54" s="3"/>
      <c r="I54" s="3"/>
      <c r="J54" s="4"/>
      <c r="K54" s="14" t="s">
        <v>18</v>
      </c>
      <c r="M54" s="2" t="s">
        <v>60</v>
      </c>
      <c r="N54" s="3"/>
      <c r="O54" s="3"/>
      <c r="P54" s="3"/>
      <c r="Q54" s="3"/>
      <c r="R54" s="3"/>
      <c r="S54" s="3"/>
      <c r="T54" s="3"/>
      <c r="U54" s="3"/>
      <c r="V54" s="4"/>
      <c r="W54" s="14" t="s">
        <v>18</v>
      </c>
      <c r="X54" s="20"/>
      <c r="Y54" s="2" t="s">
        <v>68</v>
      </c>
      <c r="Z54" s="3"/>
      <c r="AA54" s="3"/>
      <c r="AB54" s="3"/>
      <c r="AC54" s="3"/>
      <c r="AD54" s="3"/>
      <c r="AE54" s="3"/>
      <c r="AF54" s="3"/>
      <c r="AG54" s="3"/>
      <c r="AH54" s="4"/>
      <c r="AI54" s="14" t="s">
        <v>18</v>
      </c>
      <c r="AJ54" s="20" t="s">
        <v>18</v>
      </c>
    </row>
    <row r="55" spans="1:35" ht="15">
      <c r="A55" s="2" t="s">
        <v>59</v>
      </c>
      <c r="B55" s="3"/>
      <c r="C55" s="3"/>
      <c r="D55" s="3"/>
      <c r="E55" s="3"/>
      <c r="F55" s="3"/>
      <c r="G55" s="3"/>
      <c r="H55" s="3"/>
      <c r="I55" s="3"/>
      <c r="J55" s="4"/>
      <c r="K55" s="17">
        <f>AI30+AI34-AI52</f>
        <v>7197.320000000004</v>
      </c>
      <c r="M55" s="2" t="s">
        <v>61</v>
      </c>
      <c r="N55" s="3"/>
      <c r="O55" s="3"/>
      <c r="P55" s="3"/>
      <c r="Q55" s="3"/>
      <c r="R55" s="3"/>
      <c r="S55" s="3"/>
      <c r="T55" s="3"/>
      <c r="U55" s="3"/>
      <c r="V55" s="4"/>
      <c r="W55" s="17">
        <f>K55+K59-K77</f>
        <v>7654.988000000004</v>
      </c>
      <c r="Y55" s="2" t="s">
        <v>69</v>
      </c>
      <c r="Z55" s="3"/>
      <c r="AA55" s="3"/>
      <c r="AB55" s="3"/>
      <c r="AC55" s="3"/>
      <c r="AD55" s="3"/>
      <c r="AE55" s="3"/>
      <c r="AF55" s="3"/>
      <c r="AG55" s="3"/>
      <c r="AH55" s="4"/>
      <c r="AI55" s="14">
        <f>W55+W59-W77</f>
        <v>8112.656000000004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5">
        <f>K31</f>
        <v>289.2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289.2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289.2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6">
        <f>K32</f>
        <v>6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6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6</v>
      </c>
    </row>
    <row r="58" spans="1:35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4"/>
      <c r="K58" s="16">
        <f>K33</f>
        <v>9.36</v>
      </c>
      <c r="M58" s="2" t="s">
        <v>39</v>
      </c>
      <c r="N58" s="3"/>
      <c r="O58" s="3"/>
      <c r="P58" s="3"/>
      <c r="Q58" s="3"/>
      <c r="R58" s="3"/>
      <c r="S58" s="3"/>
      <c r="T58" s="3"/>
      <c r="U58" s="3"/>
      <c r="V58" s="4"/>
      <c r="W58" s="16">
        <f>K58</f>
        <v>9.36</v>
      </c>
      <c r="Y58" s="2" t="s">
        <v>39</v>
      </c>
      <c r="Z58" s="3"/>
      <c r="AA58" s="3"/>
      <c r="AB58" s="3"/>
      <c r="AC58" s="3"/>
      <c r="AD58" s="3"/>
      <c r="AE58" s="3"/>
      <c r="AF58" s="3"/>
      <c r="AG58" s="3"/>
      <c r="AH58" s="4"/>
      <c r="AI58" s="16">
        <f>W58</f>
        <v>9.36</v>
      </c>
    </row>
    <row r="59" spans="1:35" ht="15">
      <c r="A59" s="2" t="s">
        <v>26</v>
      </c>
      <c r="B59" s="3"/>
      <c r="C59" s="3"/>
      <c r="D59" s="3"/>
      <c r="E59" s="3"/>
      <c r="F59" s="3"/>
      <c r="G59" s="3"/>
      <c r="H59" s="3"/>
      <c r="I59" s="3"/>
      <c r="J59" s="4"/>
      <c r="K59" s="17">
        <f>K34</f>
        <v>2706.912</v>
      </c>
      <c r="M59" s="2" t="s">
        <v>25</v>
      </c>
      <c r="N59" s="3"/>
      <c r="O59" s="3"/>
      <c r="P59" s="3"/>
      <c r="Q59" s="3"/>
      <c r="R59" s="3"/>
      <c r="S59" s="3"/>
      <c r="T59" s="3"/>
      <c r="U59" s="3"/>
      <c r="V59" s="4"/>
      <c r="W59" s="17">
        <f>K59</f>
        <v>2706.912</v>
      </c>
      <c r="Y59" s="2" t="s">
        <v>24</v>
      </c>
      <c r="Z59" s="3"/>
      <c r="AA59" s="3"/>
      <c r="AB59" s="3"/>
      <c r="AC59" s="3"/>
      <c r="AD59" s="3"/>
      <c r="AE59" s="3"/>
      <c r="AF59" s="3"/>
      <c r="AG59" s="3"/>
      <c r="AH59" s="4"/>
      <c r="AI59" s="17">
        <f>W59</f>
        <v>2706.912</v>
      </c>
    </row>
    <row r="60" spans="1:35" ht="15.75">
      <c r="A60" s="2"/>
      <c r="B60" s="8" t="s">
        <v>2</v>
      </c>
      <c r="C60" s="8"/>
      <c r="D60" s="3"/>
      <c r="E60" s="3"/>
      <c r="F60" s="3"/>
      <c r="G60" s="3"/>
      <c r="H60" s="3"/>
      <c r="I60" s="3"/>
      <c r="J60" s="4"/>
      <c r="K60" s="6"/>
      <c r="M60" s="2"/>
      <c r="N60" s="8" t="s">
        <v>2</v>
      </c>
      <c r="O60" s="8"/>
      <c r="P60" s="3"/>
      <c r="Q60" s="3"/>
      <c r="R60" s="3"/>
      <c r="S60" s="3"/>
      <c r="T60" s="3"/>
      <c r="U60" s="3"/>
      <c r="V60" s="4"/>
      <c r="W60" s="6"/>
      <c r="Y60" s="2"/>
      <c r="Z60" s="8" t="s">
        <v>2</v>
      </c>
      <c r="AA60" s="8"/>
      <c r="AB60" s="3"/>
      <c r="AC60" s="3"/>
      <c r="AD60" s="3"/>
      <c r="AE60" s="3"/>
      <c r="AF60" s="3"/>
      <c r="AG60" s="3"/>
      <c r="AH60" s="4"/>
      <c r="AI60" s="6"/>
    </row>
    <row r="61" spans="1:35" ht="15.75">
      <c r="A61" s="9" t="s">
        <v>94</v>
      </c>
      <c r="B61" s="3"/>
      <c r="C61" s="3"/>
      <c r="D61" s="3"/>
      <c r="E61" s="3"/>
      <c r="F61" s="3"/>
      <c r="G61" s="3"/>
      <c r="H61" s="3"/>
      <c r="I61" s="3"/>
      <c r="J61" s="4"/>
      <c r="K61" s="17">
        <f>K36</f>
        <v>1194.396</v>
      </c>
      <c r="M61" s="9" t="s">
        <v>94</v>
      </c>
      <c r="N61" s="3"/>
      <c r="O61" s="3"/>
      <c r="P61" s="3"/>
      <c r="Q61" s="3"/>
      <c r="R61" s="3"/>
      <c r="S61" s="3"/>
      <c r="T61" s="3"/>
      <c r="U61" s="3"/>
      <c r="V61" s="4"/>
      <c r="W61" s="17">
        <f aca="true" t="shared" si="1" ref="W61:W66">K61</f>
        <v>1194.396</v>
      </c>
      <c r="Y61" s="9" t="s">
        <v>94</v>
      </c>
      <c r="Z61" s="3"/>
      <c r="AA61" s="3"/>
      <c r="AB61" s="3"/>
      <c r="AC61" s="3"/>
      <c r="AD61" s="3"/>
      <c r="AE61" s="3"/>
      <c r="AF61" s="3"/>
      <c r="AG61" s="3"/>
      <c r="AH61" s="4"/>
      <c r="AI61" s="17">
        <f>W61</f>
        <v>1194.396</v>
      </c>
    </row>
    <row r="62" spans="1:35" ht="15.75">
      <c r="A62" s="9" t="s">
        <v>14</v>
      </c>
      <c r="B62" s="3"/>
      <c r="C62" s="3"/>
      <c r="D62" s="3"/>
      <c r="E62" s="3"/>
      <c r="F62" s="3"/>
      <c r="G62" s="3"/>
      <c r="H62" s="3"/>
      <c r="I62" s="3"/>
      <c r="J62" s="4"/>
      <c r="K62" s="17">
        <f>K37</f>
        <v>60.73199999999999</v>
      </c>
      <c r="M62" s="9" t="s">
        <v>14</v>
      </c>
      <c r="N62" s="3"/>
      <c r="O62" s="3"/>
      <c r="P62" s="3"/>
      <c r="Q62" s="3"/>
      <c r="R62" s="3"/>
      <c r="S62" s="3"/>
      <c r="T62" s="3"/>
      <c r="U62" s="3"/>
      <c r="V62" s="4"/>
      <c r="W62" s="17">
        <f t="shared" si="1"/>
        <v>60.73199999999999</v>
      </c>
      <c r="Y62" s="9" t="s">
        <v>14</v>
      </c>
      <c r="Z62" s="3"/>
      <c r="AA62" s="3"/>
      <c r="AB62" s="3"/>
      <c r="AC62" s="3"/>
      <c r="AD62" s="3"/>
      <c r="AE62" s="3"/>
      <c r="AF62" s="3"/>
      <c r="AG62" s="3"/>
      <c r="AH62" s="4"/>
      <c r="AI62" s="17">
        <f>W62</f>
        <v>60.73199999999999</v>
      </c>
    </row>
    <row r="63" spans="1:35" ht="15.75">
      <c r="A63" s="9" t="s">
        <v>47</v>
      </c>
      <c r="B63" s="3"/>
      <c r="C63" s="3"/>
      <c r="D63" s="3"/>
      <c r="E63" s="3"/>
      <c r="F63" s="3"/>
      <c r="G63" s="3"/>
      <c r="H63" s="3"/>
      <c r="I63" s="3"/>
      <c r="J63" s="4"/>
      <c r="K63" s="17">
        <f>K38</f>
        <v>546.588</v>
      </c>
      <c r="M63" s="9" t="s">
        <v>47</v>
      </c>
      <c r="N63" s="3"/>
      <c r="O63" s="3"/>
      <c r="P63" s="3"/>
      <c r="Q63" s="3"/>
      <c r="R63" s="3"/>
      <c r="S63" s="3"/>
      <c r="T63" s="3"/>
      <c r="U63" s="3"/>
      <c r="V63" s="4"/>
      <c r="W63" s="17">
        <f t="shared" si="1"/>
        <v>546.588</v>
      </c>
      <c r="Y63" s="9" t="s">
        <v>47</v>
      </c>
      <c r="Z63" s="3"/>
      <c r="AA63" s="3"/>
      <c r="AB63" s="3"/>
      <c r="AC63" s="3"/>
      <c r="AD63" s="3"/>
      <c r="AE63" s="3"/>
      <c r="AF63" s="3"/>
      <c r="AG63" s="3"/>
      <c r="AH63" s="4"/>
      <c r="AI63" s="17">
        <f>W63</f>
        <v>546.588</v>
      </c>
    </row>
    <row r="64" spans="1:35" ht="15.75">
      <c r="A64" s="9" t="s">
        <v>48</v>
      </c>
      <c r="B64" s="3"/>
      <c r="C64" s="3"/>
      <c r="D64" s="3"/>
      <c r="E64" s="3"/>
      <c r="F64" s="3"/>
      <c r="G64" s="3"/>
      <c r="H64" s="3"/>
      <c r="I64" s="3"/>
      <c r="J64" s="4"/>
      <c r="K64" s="17">
        <f>K39</f>
        <v>289.2</v>
      </c>
      <c r="M64" s="9" t="s">
        <v>48</v>
      </c>
      <c r="N64" s="3"/>
      <c r="O64" s="3"/>
      <c r="P64" s="3"/>
      <c r="Q64" s="3"/>
      <c r="R64" s="3"/>
      <c r="S64" s="3"/>
      <c r="T64" s="3"/>
      <c r="U64" s="3"/>
      <c r="V64" s="4"/>
      <c r="W64" s="17">
        <f t="shared" si="1"/>
        <v>289.2</v>
      </c>
      <c r="Y64" s="9" t="s">
        <v>48</v>
      </c>
      <c r="Z64" s="3"/>
      <c r="AA64" s="3"/>
      <c r="AB64" s="3"/>
      <c r="AC64" s="3"/>
      <c r="AD64" s="3"/>
      <c r="AE64" s="3"/>
      <c r="AF64" s="3"/>
      <c r="AG64" s="3"/>
      <c r="AH64" s="4"/>
      <c r="AI64" s="17">
        <f>W64</f>
        <v>289.2</v>
      </c>
    </row>
    <row r="65" spans="1:35" ht="15.75">
      <c r="A65" s="9" t="s">
        <v>87</v>
      </c>
      <c r="B65" s="3"/>
      <c r="C65" s="3"/>
      <c r="D65" s="3"/>
      <c r="E65" s="3"/>
      <c r="F65" s="3"/>
      <c r="G65" s="3"/>
      <c r="H65" s="3"/>
      <c r="I65" s="3"/>
      <c r="J65" s="4"/>
      <c r="K65" s="17">
        <f>W40</f>
        <v>98.328</v>
      </c>
      <c r="M65" s="9" t="s">
        <v>87</v>
      </c>
      <c r="N65" s="3"/>
      <c r="O65" s="3"/>
      <c r="P65" s="3"/>
      <c r="Q65" s="3"/>
      <c r="R65" s="3"/>
      <c r="S65" s="3"/>
      <c r="T65" s="3"/>
      <c r="U65" s="3"/>
      <c r="V65" s="4"/>
      <c r="W65" s="17">
        <f t="shared" si="1"/>
        <v>98.328</v>
      </c>
      <c r="Y65" s="9" t="s">
        <v>87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v>0</v>
      </c>
    </row>
    <row r="66" spans="1:35" ht="15.75">
      <c r="A66" s="9" t="s">
        <v>88</v>
      </c>
      <c r="B66" s="8"/>
      <c r="C66" s="8"/>
      <c r="D66" s="8"/>
      <c r="E66" s="8"/>
      <c r="F66" s="8"/>
      <c r="G66" s="8"/>
      <c r="H66" s="8"/>
      <c r="I66" s="3"/>
      <c r="J66" s="4"/>
      <c r="K66" s="16">
        <f>K70</f>
        <v>60</v>
      </c>
      <c r="M66" s="9" t="s">
        <v>88</v>
      </c>
      <c r="N66" s="8"/>
      <c r="O66" s="8"/>
      <c r="P66" s="8"/>
      <c r="Q66" s="8"/>
      <c r="R66" s="8"/>
      <c r="S66" s="8"/>
      <c r="T66" s="8"/>
      <c r="U66" s="3"/>
      <c r="V66" s="4"/>
      <c r="W66" s="16">
        <f t="shared" si="1"/>
        <v>60</v>
      </c>
      <c r="Y66" s="9" t="s">
        <v>88</v>
      </c>
      <c r="Z66" s="8"/>
      <c r="AA66" s="8"/>
      <c r="AB66" s="8"/>
      <c r="AC66" s="8"/>
      <c r="AD66" s="8"/>
      <c r="AE66" s="8"/>
      <c r="AF66" s="8"/>
      <c r="AG66" s="3"/>
      <c r="AH66" s="4"/>
      <c r="AI66" s="16">
        <f>AI70+AI71</f>
        <v>3165</v>
      </c>
    </row>
    <row r="67" spans="1:35" ht="15">
      <c r="A67" s="2" t="s">
        <v>3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3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3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2" t="s">
        <v>89</v>
      </c>
      <c r="B70" s="3"/>
      <c r="C70" s="3"/>
      <c r="D70" s="3"/>
      <c r="E70" s="3"/>
      <c r="F70" s="3"/>
      <c r="G70" s="3"/>
      <c r="H70" s="3"/>
      <c r="I70" s="3"/>
      <c r="J70" s="4"/>
      <c r="K70" s="6">
        <v>60</v>
      </c>
      <c r="M70" s="2" t="s">
        <v>89</v>
      </c>
      <c r="N70" s="3"/>
      <c r="O70" s="3"/>
      <c r="P70" s="3"/>
      <c r="Q70" s="3"/>
      <c r="R70" s="3"/>
      <c r="S70" s="3"/>
      <c r="T70" s="3"/>
      <c r="U70" s="3"/>
      <c r="V70" s="4"/>
      <c r="W70" s="6">
        <v>60</v>
      </c>
      <c r="Y70" s="2" t="s">
        <v>89</v>
      </c>
      <c r="Z70" s="3"/>
      <c r="AA70" s="3"/>
      <c r="AB70" s="3"/>
      <c r="AC70" s="3"/>
      <c r="AD70" s="3"/>
      <c r="AE70" s="3"/>
      <c r="AF70" s="3"/>
      <c r="AG70" s="3"/>
      <c r="AH70" s="4"/>
      <c r="AI70" s="6">
        <v>60</v>
      </c>
    </row>
    <row r="71" spans="1:35" ht="15">
      <c r="A71" s="10" t="s">
        <v>6</v>
      </c>
      <c r="B71" s="11"/>
      <c r="C71" s="11"/>
      <c r="D71" s="11"/>
      <c r="E71" s="11"/>
      <c r="F71" s="11"/>
      <c r="G71" s="11"/>
      <c r="H71" s="11"/>
      <c r="I71" s="11"/>
      <c r="J71" s="12"/>
      <c r="K71" s="6"/>
      <c r="M71" s="10" t="s">
        <v>6</v>
      </c>
      <c r="N71" s="11"/>
      <c r="O71" s="11"/>
      <c r="P71" s="11"/>
      <c r="Q71" s="11"/>
      <c r="R71" s="11"/>
      <c r="S71" s="11"/>
      <c r="T71" s="11"/>
      <c r="U71" s="11"/>
      <c r="V71" s="12"/>
      <c r="W71" s="6"/>
      <c r="Y71" s="10" t="s">
        <v>6</v>
      </c>
      <c r="Z71" s="11"/>
      <c r="AA71" s="11"/>
      <c r="AB71" s="11"/>
      <c r="AC71" s="11"/>
      <c r="AD71" s="11"/>
      <c r="AE71" s="11"/>
      <c r="AF71" s="11"/>
      <c r="AG71" s="11"/>
      <c r="AH71" s="12"/>
      <c r="AI71" s="6">
        <f>605+2500</f>
        <v>3105</v>
      </c>
    </row>
    <row r="72" spans="1:35" ht="15">
      <c r="A72" s="2" t="s">
        <v>90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90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90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6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6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6"/>
    </row>
    <row r="74" spans="1:35" ht="15">
      <c r="A74" s="10" t="s">
        <v>8</v>
      </c>
      <c r="B74" s="11"/>
      <c r="C74" s="11"/>
      <c r="D74" s="11"/>
      <c r="E74" s="11"/>
      <c r="F74" s="11"/>
      <c r="G74" s="11"/>
      <c r="H74" s="11"/>
      <c r="I74" s="11"/>
      <c r="J74" s="12"/>
      <c r="K74" s="6"/>
      <c r="M74" s="10" t="s">
        <v>8</v>
      </c>
      <c r="N74" s="11"/>
      <c r="O74" s="11"/>
      <c r="P74" s="11"/>
      <c r="Q74" s="11"/>
      <c r="R74" s="11"/>
      <c r="S74" s="11"/>
      <c r="T74" s="11"/>
      <c r="U74" s="11"/>
      <c r="V74" s="12"/>
      <c r="W74" s="6"/>
      <c r="Y74" s="10" t="s">
        <v>8</v>
      </c>
      <c r="Z74" s="11"/>
      <c r="AA74" s="11"/>
      <c r="AB74" s="11"/>
      <c r="AC74" s="11"/>
      <c r="AD74" s="11"/>
      <c r="AE74" s="11"/>
      <c r="AF74" s="11"/>
      <c r="AG74" s="11"/>
      <c r="AH74" s="12"/>
      <c r="AI74" s="6"/>
    </row>
    <row r="75" spans="1:35" ht="15">
      <c r="A75" s="2" t="s">
        <v>91</v>
      </c>
      <c r="B75" s="3"/>
      <c r="C75" s="3"/>
      <c r="D75" s="3"/>
      <c r="E75" s="3"/>
      <c r="F75" s="3"/>
      <c r="G75" s="3"/>
      <c r="H75" s="3"/>
      <c r="I75" s="3"/>
      <c r="J75" s="4"/>
      <c r="K75" s="6"/>
      <c r="M75" s="2" t="s">
        <v>91</v>
      </c>
      <c r="N75" s="3"/>
      <c r="O75" s="3"/>
      <c r="P75" s="3"/>
      <c r="Q75" s="3"/>
      <c r="R75" s="3"/>
      <c r="S75" s="3"/>
      <c r="T75" s="3"/>
      <c r="U75" s="3"/>
      <c r="V75" s="4"/>
      <c r="W75" s="6"/>
      <c r="Y75" s="2" t="s">
        <v>91</v>
      </c>
      <c r="Z75" s="3"/>
      <c r="AA75" s="3"/>
      <c r="AB75" s="3"/>
      <c r="AC75" s="3"/>
      <c r="AD75" s="3"/>
      <c r="AE75" s="3"/>
      <c r="AF75" s="3"/>
      <c r="AG75" s="3"/>
      <c r="AH75" s="4"/>
      <c r="AI75" s="6"/>
    </row>
    <row r="76" spans="1:35" ht="15">
      <c r="A76" s="2" t="s">
        <v>92</v>
      </c>
      <c r="B76" s="3"/>
      <c r="C76" s="3"/>
      <c r="D76" s="3"/>
      <c r="E76" s="3"/>
      <c r="F76" s="3"/>
      <c r="G76" s="3"/>
      <c r="H76" s="3"/>
      <c r="I76" s="3"/>
      <c r="J76" s="4"/>
      <c r="K76" s="17"/>
      <c r="M76" s="2" t="s">
        <v>92</v>
      </c>
      <c r="N76" s="3"/>
      <c r="O76" s="3"/>
      <c r="P76" s="3"/>
      <c r="Q76" s="3"/>
      <c r="R76" s="3"/>
      <c r="S76" s="3"/>
      <c r="T76" s="3"/>
      <c r="U76" s="3"/>
      <c r="V76" s="4"/>
      <c r="W76" s="17"/>
      <c r="Y76" s="2" t="s">
        <v>92</v>
      </c>
      <c r="Z76" s="3"/>
      <c r="AA76" s="3"/>
      <c r="AB76" s="3"/>
      <c r="AC76" s="3"/>
      <c r="AD76" s="3"/>
      <c r="AE76" s="3"/>
      <c r="AF76" s="3"/>
      <c r="AG76" s="3"/>
      <c r="AH76" s="4"/>
      <c r="AI76" s="17"/>
    </row>
    <row r="77" spans="1:35" ht="15">
      <c r="A77" s="10" t="s">
        <v>9</v>
      </c>
      <c r="B77" s="11"/>
      <c r="C77" s="11"/>
      <c r="D77" s="11"/>
      <c r="E77" s="11"/>
      <c r="F77" s="11"/>
      <c r="G77" s="11"/>
      <c r="H77" s="11"/>
      <c r="I77" s="11"/>
      <c r="J77" s="12"/>
      <c r="K77" s="17">
        <f>K61+K62+K63+K64+K66+K65</f>
        <v>2249.2439999999997</v>
      </c>
      <c r="M77" s="10" t="s">
        <v>9</v>
      </c>
      <c r="N77" s="11"/>
      <c r="O77" s="11"/>
      <c r="P77" s="11"/>
      <c r="Q77" s="11"/>
      <c r="R77" s="11"/>
      <c r="S77" s="11"/>
      <c r="T77" s="11"/>
      <c r="U77" s="11"/>
      <c r="V77" s="12"/>
      <c r="W77" s="17">
        <f>K77</f>
        <v>2249.2439999999997</v>
      </c>
      <c r="Y77" s="10" t="s">
        <v>9</v>
      </c>
      <c r="Z77" s="11"/>
      <c r="AA77" s="11"/>
      <c r="AB77" s="11"/>
      <c r="AC77" s="11"/>
      <c r="AD77" s="11"/>
      <c r="AE77" s="11"/>
      <c r="AF77" s="11"/>
      <c r="AG77" s="11"/>
      <c r="AH77" s="12"/>
      <c r="AI77" s="17">
        <f>AI61+AI62+AI63+AI64+AI65+AI66</f>
        <v>5255.915999999999</v>
      </c>
    </row>
    <row r="78" spans="5:30" ht="12.75">
      <c r="E78" s="18" t="s">
        <v>15</v>
      </c>
      <c r="R78" s="19" t="s">
        <v>16</v>
      </c>
      <c r="AD78" s="19" t="s">
        <v>17</v>
      </c>
    </row>
    <row r="79" spans="1:35" ht="15">
      <c r="A79" s="2" t="s">
        <v>64</v>
      </c>
      <c r="B79" s="3"/>
      <c r="C79" s="3"/>
      <c r="D79" s="3"/>
      <c r="E79" s="3"/>
      <c r="F79" s="3"/>
      <c r="G79" s="3"/>
      <c r="H79" s="3"/>
      <c r="I79" s="3"/>
      <c r="J79" s="4"/>
      <c r="K79" s="14" t="s">
        <v>18</v>
      </c>
      <c r="L79" s="20"/>
      <c r="M79" s="2" t="s">
        <v>62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66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65</v>
      </c>
      <c r="B80" s="3"/>
      <c r="C80" s="3"/>
      <c r="D80" s="3"/>
      <c r="E80" s="3"/>
      <c r="F80" s="3"/>
      <c r="G80" s="3"/>
      <c r="H80" s="3"/>
      <c r="I80" s="3"/>
      <c r="J80" s="4"/>
      <c r="K80" s="17">
        <f>AI55+AI59-AI77</f>
        <v>5563.652000000004</v>
      </c>
      <c r="M80" s="2" t="s">
        <v>63</v>
      </c>
      <c r="N80" s="3"/>
      <c r="O80" s="3"/>
      <c r="P80" s="3"/>
      <c r="Q80" s="3"/>
      <c r="R80" s="3"/>
      <c r="S80" s="3"/>
      <c r="T80" s="3"/>
      <c r="U80" s="3"/>
      <c r="V80" s="4"/>
      <c r="W80" s="17">
        <f>K80+K84-K102</f>
        <v>6119.648000000005</v>
      </c>
      <c r="X80" s="21"/>
      <c r="Y80" s="2" t="s">
        <v>67</v>
      </c>
      <c r="Z80" s="3"/>
      <c r="AA80" s="3"/>
      <c r="AB80" s="3"/>
      <c r="AC80" s="3"/>
      <c r="AD80" s="3"/>
      <c r="AE80" s="3"/>
      <c r="AF80" s="3"/>
      <c r="AG80" s="3"/>
      <c r="AH80" s="4"/>
      <c r="AI80" s="14">
        <f>W80+W84-W102</f>
        <v>6675.644000000006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5">
        <f>K56</f>
        <v>289.2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</f>
        <v>289.2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</f>
        <v>289.2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6">
        <f>K57</f>
        <v>6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</f>
        <v>6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</f>
        <v>6</v>
      </c>
    </row>
    <row r="83" spans="1:35" ht="15">
      <c r="A83" s="2" t="s">
        <v>39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9.36</v>
      </c>
      <c r="M83" s="2" t="s">
        <v>39</v>
      </c>
      <c r="N83" s="3"/>
      <c r="O83" s="3"/>
      <c r="P83" s="3"/>
      <c r="Q83" s="3"/>
      <c r="R83" s="3"/>
      <c r="S83" s="3"/>
      <c r="T83" s="3"/>
      <c r="U83" s="3"/>
      <c r="V83" s="4"/>
      <c r="W83" s="15">
        <f>W58</f>
        <v>9.36</v>
      </c>
      <c r="Y83" s="2" t="s">
        <v>39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AI58</f>
        <v>9.36</v>
      </c>
    </row>
    <row r="84" spans="1:35" ht="15">
      <c r="A84" s="2" t="s">
        <v>27</v>
      </c>
      <c r="B84" s="3"/>
      <c r="C84" s="3"/>
      <c r="D84" s="3"/>
      <c r="E84" s="3"/>
      <c r="F84" s="3"/>
      <c r="G84" s="3"/>
      <c r="H84" s="3"/>
      <c r="I84" s="3"/>
      <c r="J84" s="4"/>
      <c r="K84" s="17">
        <f>K59</f>
        <v>2706.912</v>
      </c>
      <c r="M84" s="2" t="s">
        <v>46</v>
      </c>
      <c r="N84" s="3"/>
      <c r="O84" s="3"/>
      <c r="P84" s="3"/>
      <c r="Q84" s="3"/>
      <c r="R84" s="3"/>
      <c r="S84" s="3"/>
      <c r="T84" s="3"/>
      <c r="U84" s="3"/>
      <c r="V84" s="4"/>
      <c r="W84" s="17">
        <f>K84</f>
        <v>2706.912</v>
      </c>
      <c r="Y84" s="2" t="s">
        <v>45</v>
      </c>
      <c r="Z84" s="3"/>
      <c r="AA84" s="3"/>
      <c r="AB84" s="3"/>
      <c r="AC84" s="3"/>
      <c r="AD84" s="3"/>
      <c r="AE84" s="3"/>
      <c r="AF84" s="3"/>
      <c r="AG84" s="3"/>
      <c r="AH84" s="4"/>
      <c r="AI84" s="17">
        <f>W84</f>
        <v>2706.912</v>
      </c>
    </row>
    <row r="85" spans="1:35" ht="15.75">
      <c r="A85" s="2"/>
      <c r="B85" s="8" t="s">
        <v>2</v>
      </c>
      <c r="C85" s="8"/>
      <c r="D85" s="3"/>
      <c r="E85" s="3"/>
      <c r="F85" s="3"/>
      <c r="G85" s="3"/>
      <c r="H85" s="3"/>
      <c r="I85" s="3"/>
      <c r="J85" s="4"/>
      <c r="K85" s="7"/>
      <c r="M85" s="2"/>
      <c r="N85" s="8" t="s">
        <v>2</v>
      </c>
      <c r="O85" s="8"/>
      <c r="P85" s="3"/>
      <c r="Q85" s="3"/>
      <c r="R85" s="3"/>
      <c r="S85" s="3"/>
      <c r="T85" s="3"/>
      <c r="U85" s="3"/>
      <c r="V85" s="4"/>
      <c r="W85" s="6"/>
      <c r="Y85" s="2"/>
      <c r="Z85" s="8" t="s">
        <v>2</v>
      </c>
      <c r="AA85" s="8"/>
      <c r="AB85" s="3"/>
      <c r="AC85" s="3"/>
      <c r="AD85" s="3"/>
      <c r="AE85" s="3"/>
      <c r="AF85" s="3"/>
      <c r="AG85" s="3"/>
      <c r="AH85" s="4"/>
      <c r="AI85" s="6"/>
    </row>
    <row r="86" spans="1:35" ht="15.75">
      <c r="A86" s="9" t="s">
        <v>94</v>
      </c>
      <c r="B86" s="3"/>
      <c r="C86" s="3"/>
      <c r="D86" s="3"/>
      <c r="E86" s="3"/>
      <c r="F86" s="3"/>
      <c r="G86" s="3"/>
      <c r="H86" s="3"/>
      <c r="I86" s="3"/>
      <c r="J86" s="4"/>
      <c r="K86" s="17">
        <f>K61</f>
        <v>1194.396</v>
      </c>
      <c r="M86" s="9" t="s">
        <v>94</v>
      </c>
      <c r="N86" s="3"/>
      <c r="O86" s="3"/>
      <c r="P86" s="3"/>
      <c r="Q86" s="3"/>
      <c r="R86" s="3"/>
      <c r="S86" s="3"/>
      <c r="T86" s="3"/>
      <c r="U86" s="3"/>
      <c r="V86" s="4"/>
      <c r="W86" s="17">
        <f>K86</f>
        <v>1194.396</v>
      </c>
      <c r="Y86" s="9" t="s">
        <v>94</v>
      </c>
      <c r="Z86" s="3"/>
      <c r="AA86" s="3"/>
      <c r="AB86" s="3"/>
      <c r="AC86" s="3"/>
      <c r="AD86" s="3"/>
      <c r="AE86" s="3"/>
      <c r="AF86" s="3"/>
      <c r="AG86" s="3"/>
      <c r="AH86" s="4"/>
      <c r="AI86" s="17">
        <f>W86</f>
        <v>1194.396</v>
      </c>
    </row>
    <row r="87" spans="1:35" ht="15.75">
      <c r="A87" s="9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17">
        <f>K62</f>
        <v>60.73199999999999</v>
      </c>
      <c r="M87" s="9" t="s">
        <v>14</v>
      </c>
      <c r="N87" s="3"/>
      <c r="O87" s="3"/>
      <c r="P87" s="3"/>
      <c r="Q87" s="3"/>
      <c r="R87" s="3"/>
      <c r="S87" s="3"/>
      <c r="T87" s="3"/>
      <c r="U87" s="3"/>
      <c r="V87" s="4"/>
      <c r="W87" s="17">
        <f>K87</f>
        <v>60.73199999999999</v>
      </c>
      <c r="Y87" s="9" t="s">
        <v>14</v>
      </c>
      <c r="Z87" s="3"/>
      <c r="AA87" s="3"/>
      <c r="AB87" s="3"/>
      <c r="AC87" s="3"/>
      <c r="AD87" s="3"/>
      <c r="AE87" s="3"/>
      <c r="AF87" s="3"/>
      <c r="AG87" s="3"/>
      <c r="AH87" s="4"/>
      <c r="AI87" s="17">
        <f>W87</f>
        <v>60.73199999999999</v>
      </c>
    </row>
    <row r="88" spans="1:35" ht="15.75">
      <c r="A88" s="9" t="s">
        <v>47</v>
      </c>
      <c r="B88" s="3"/>
      <c r="C88" s="3"/>
      <c r="D88" s="3"/>
      <c r="E88" s="3"/>
      <c r="F88" s="3"/>
      <c r="G88" s="3"/>
      <c r="H88" s="3"/>
      <c r="I88" s="3"/>
      <c r="J88" s="4"/>
      <c r="K88" s="17">
        <f>K63</f>
        <v>546.588</v>
      </c>
      <c r="M88" s="9" t="s">
        <v>47</v>
      </c>
      <c r="N88" s="3"/>
      <c r="O88" s="3"/>
      <c r="P88" s="3"/>
      <c r="Q88" s="3"/>
      <c r="R88" s="3"/>
      <c r="S88" s="3"/>
      <c r="T88" s="3"/>
      <c r="U88" s="3"/>
      <c r="V88" s="4"/>
      <c r="W88" s="17">
        <f>K88</f>
        <v>546.588</v>
      </c>
      <c r="Y88" s="9" t="s">
        <v>47</v>
      </c>
      <c r="Z88" s="3"/>
      <c r="AA88" s="3"/>
      <c r="AB88" s="3"/>
      <c r="AC88" s="3"/>
      <c r="AD88" s="3"/>
      <c r="AE88" s="3"/>
      <c r="AF88" s="3"/>
      <c r="AG88" s="3"/>
      <c r="AH88" s="4"/>
      <c r="AI88" s="17">
        <f>W88</f>
        <v>546.588</v>
      </c>
    </row>
    <row r="89" spans="1:35" ht="15.75">
      <c r="A89" s="9" t="s">
        <v>48</v>
      </c>
      <c r="B89" s="3"/>
      <c r="C89" s="3"/>
      <c r="D89" s="3"/>
      <c r="E89" s="3"/>
      <c r="F89" s="3"/>
      <c r="G89" s="3"/>
      <c r="H89" s="3"/>
      <c r="I89" s="3"/>
      <c r="J89" s="4"/>
      <c r="K89" s="17">
        <f>K64</f>
        <v>289.2</v>
      </c>
      <c r="M89" s="9" t="s">
        <v>48</v>
      </c>
      <c r="N89" s="3"/>
      <c r="O89" s="3"/>
      <c r="P89" s="3"/>
      <c r="Q89" s="3"/>
      <c r="R89" s="3"/>
      <c r="S89" s="3"/>
      <c r="T89" s="3"/>
      <c r="U89" s="3"/>
      <c r="V89" s="4"/>
      <c r="W89" s="17">
        <f>K89</f>
        <v>289.2</v>
      </c>
      <c r="Y89" s="9" t="s">
        <v>48</v>
      </c>
      <c r="Z89" s="3"/>
      <c r="AA89" s="3"/>
      <c r="AB89" s="3"/>
      <c r="AC89" s="3"/>
      <c r="AD89" s="3"/>
      <c r="AE89" s="3"/>
      <c r="AF89" s="3"/>
      <c r="AG89" s="3"/>
      <c r="AH89" s="4"/>
      <c r="AI89" s="17">
        <f>W89</f>
        <v>289.2</v>
      </c>
    </row>
    <row r="90" spans="1:35" ht="15.75">
      <c r="A90" s="9" t="s">
        <v>87</v>
      </c>
      <c r="B90" s="3"/>
      <c r="C90" s="3"/>
      <c r="D90" s="3"/>
      <c r="E90" s="3"/>
      <c r="F90" s="3"/>
      <c r="G90" s="3"/>
      <c r="H90" s="3"/>
      <c r="I90" s="3"/>
      <c r="J90" s="4"/>
      <c r="K90" s="16">
        <v>0</v>
      </c>
      <c r="M90" s="9" t="s">
        <v>87</v>
      </c>
      <c r="N90" s="3"/>
      <c r="O90" s="3"/>
      <c r="P90" s="3"/>
      <c r="Q90" s="3"/>
      <c r="R90" s="3"/>
      <c r="S90" s="3"/>
      <c r="T90" s="3"/>
      <c r="U90" s="3"/>
      <c r="V90" s="4"/>
      <c r="W90" s="16">
        <v>0</v>
      </c>
      <c r="Y90" s="9" t="s">
        <v>87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v>0</v>
      </c>
    </row>
    <row r="91" spans="1:35" ht="15.75">
      <c r="A91" s="9" t="s">
        <v>88</v>
      </c>
      <c r="B91" s="8"/>
      <c r="C91" s="8"/>
      <c r="D91" s="8"/>
      <c r="E91" s="8"/>
      <c r="F91" s="8"/>
      <c r="G91" s="8"/>
      <c r="H91" s="8"/>
      <c r="I91" s="3"/>
      <c r="J91" s="4"/>
      <c r="K91" s="16">
        <v>60</v>
      </c>
      <c r="M91" s="9" t="s">
        <v>88</v>
      </c>
      <c r="N91" s="8"/>
      <c r="O91" s="8"/>
      <c r="P91" s="8"/>
      <c r="Q91" s="8"/>
      <c r="R91" s="8"/>
      <c r="S91" s="8"/>
      <c r="T91" s="8"/>
      <c r="U91" s="3"/>
      <c r="V91" s="4"/>
      <c r="W91" s="16">
        <f>K91</f>
        <v>60</v>
      </c>
      <c r="Y91" s="9" t="s">
        <v>88</v>
      </c>
      <c r="Z91" s="8"/>
      <c r="AA91" s="8"/>
      <c r="AB91" s="8"/>
      <c r="AC91" s="8"/>
      <c r="AD91" s="8"/>
      <c r="AE91" s="8"/>
      <c r="AF91" s="8"/>
      <c r="AG91" s="3"/>
      <c r="AH91" s="4"/>
      <c r="AI91" s="16">
        <f>AI95</f>
        <v>60</v>
      </c>
    </row>
    <row r="92" spans="1:35" ht="15">
      <c r="A92" s="2" t="s">
        <v>3</v>
      </c>
      <c r="B92" s="3"/>
      <c r="C92" s="3"/>
      <c r="D92" s="3"/>
      <c r="E92" s="3"/>
      <c r="F92" s="3"/>
      <c r="G92" s="3"/>
      <c r="H92" s="3"/>
      <c r="I92" s="3"/>
      <c r="J92" s="4"/>
      <c r="K92" s="6"/>
      <c r="M92" s="2" t="s">
        <v>3</v>
      </c>
      <c r="N92" s="3"/>
      <c r="O92" s="3"/>
      <c r="P92" s="3"/>
      <c r="Q92" s="3"/>
      <c r="R92" s="3"/>
      <c r="S92" s="3"/>
      <c r="T92" s="3"/>
      <c r="U92" s="3"/>
      <c r="V92" s="4"/>
      <c r="W92" s="6"/>
      <c r="Y92" s="2" t="s">
        <v>3</v>
      </c>
      <c r="Z92" s="3"/>
      <c r="AA92" s="3"/>
      <c r="AB92" s="3"/>
      <c r="AC92" s="3"/>
      <c r="AD92" s="3"/>
      <c r="AE92" s="3"/>
      <c r="AF92" s="3"/>
      <c r="AG92" s="3"/>
      <c r="AH92" s="4"/>
      <c r="AI92" s="6"/>
    </row>
    <row r="93" spans="1:35" ht="15">
      <c r="A93" s="2" t="s">
        <v>4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4</v>
      </c>
      <c r="N93" s="3"/>
      <c r="O93" s="3"/>
      <c r="P93" s="3"/>
      <c r="Q93" s="3"/>
      <c r="R93" s="3"/>
      <c r="S93" s="3"/>
      <c r="T93" s="3"/>
      <c r="U93" s="3"/>
      <c r="V93" s="4"/>
      <c r="W93" s="6"/>
      <c r="Y93" s="2" t="s">
        <v>4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5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5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5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2" t="s">
        <v>89</v>
      </c>
      <c r="B95" s="3"/>
      <c r="C95" s="3"/>
      <c r="D95" s="3"/>
      <c r="E95" s="3"/>
      <c r="F95" s="3"/>
      <c r="G95" s="3"/>
      <c r="H95" s="3"/>
      <c r="I95" s="3"/>
      <c r="J95" s="4"/>
      <c r="K95" s="6">
        <v>60</v>
      </c>
      <c r="M95" s="2" t="s">
        <v>89</v>
      </c>
      <c r="N95" s="3"/>
      <c r="O95" s="3"/>
      <c r="P95" s="3"/>
      <c r="Q95" s="3"/>
      <c r="R95" s="3"/>
      <c r="S95" s="3"/>
      <c r="T95" s="3"/>
      <c r="U95" s="3"/>
      <c r="V95" s="4"/>
      <c r="W95" s="6">
        <v>60</v>
      </c>
      <c r="Y95" s="2" t="s">
        <v>89</v>
      </c>
      <c r="Z95" s="3"/>
      <c r="AA95" s="3"/>
      <c r="AB95" s="3"/>
      <c r="AC95" s="3"/>
      <c r="AD95" s="3"/>
      <c r="AE95" s="3"/>
      <c r="AF95" s="3"/>
      <c r="AG95" s="3"/>
      <c r="AH95" s="4"/>
      <c r="AI95" s="6">
        <v>60</v>
      </c>
    </row>
    <row r="96" spans="1:35" ht="15">
      <c r="A96" s="10" t="s">
        <v>6</v>
      </c>
      <c r="B96" s="11"/>
      <c r="C96" s="11"/>
      <c r="D96" s="11"/>
      <c r="E96" s="11"/>
      <c r="F96" s="11"/>
      <c r="G96" s="11"/>
      <c r="H96" s="11"/>
      <c r="I96" s="11"/>
      <c r="J96" s="12"/>
      <c r="K96" s="6"/>
      <c r="M96" s="10" t="s">
        <v>6</v>
      </c>
      <c r="N96" s="11"/>
      <c r="O96" s="11"/>
      <c r="P96" s="11"/>
      <c r="Q96" s="11"/>
      <c r="R96" s="11"/>
      <c r="S96" s="11"/>
      <c r="T96" s="11"/>
      <c r="U96" s="11"/>
      <c r="V96" s="12"/>
      <c r="W96" s="6"/>
      <c r="Y96" s="10" t="s">
        <v>6</v>
      </c>
      <c r="Z96" s="11"/>
      <c r="AA96" s="11"/>
      <c r="AB96" s="11"/>
      <c r="AC96" s="11"/>
      <c r="AD96" s="11"/>
      <c r="AE96" s="11"/>
      <c r="AF96" s="11"/>
      <c r="AG96" s="11"/>
      <c r="AH96" s="12"/>
      <c r="AI96" s="6"/>
    </row>
    <row r="97" spans="1:35" ht="15">
      <c r="A97" s="2" t="s">
        <v>90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90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90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6"/>
      <c r="M98" s="2" t="s">
        <v>7</v>
      </c>
      <c r="N98" s="3"/>
      <c r="O98" s="3"/>
      <c r="P98" s="3"/>
      <c r="Q98" s="3"/>
      <c r="R98" s="3"/>
      <c r="S98" s="3"/>
      <c r="T98" s="3"/>
      <c r="U98" s="3"/>
      <c r="V98" s="4"/>
      <c r="W98" s="6"/>
      <c r="Y98" s="2" t="s">
        <v>7</v>
      </c>
      <c r="Z98" s="3"/>
      <c r="AA98" s="3"/>
      <c r="AB98" s="3"/>
      <c r="AC98" s="3"/>
      <c r="AD98" s="3"/>
      <c r="AE98" s="3"/>
      <c r="AF98" s="3"/>
      <c r="AG98" s="3"/>
      <c r="AH98" s="4"/>
      <c r="AI98" s="6"/>
    </row>
    <row r="99" spans="1:35" ht="15">
      <c r="A99" s="10" t="s">
        <v>8</v>
      </c>
      <c r="B99" s="11"/>
      <c r="C99" s="11"/>
      <c r="D99" s="11"/>
      <c r="E99" s="11"/>
      <c r="F99" s="11"/>
      <c r="G99" s="11"/>
      <c r="H99" s="11"/>
      <c r="I99" s="11"/>
      <c r="J99" s="12"/>
      <c r="K99" s="6"/>
      <c r="M99" s="10" t="s">
        <v>8</v>
      </c>
      <c r="N99" s="11"/>
      <c r="O99" s="11"/>
      <c r="P99" s="11"/>
      <c r="Q99" s="11"/>
      <c r="R99" s="11"/>
      <c r="S99" s="11"/>
      <c r="T99" s="11"/>
      <c r="U99" s="11"/>
      <c r="V99" s="12"/>
      <c r="W99" s="6"/>
      <c r="Y99" s="10" t="s">
        <v>8</v>
      </c>
      <c r="Z99" s="11"/>
      <c r="AA99" s="11"/>
      <c r="AB99" s="11"/>
      <c r="AC99" s="11"/>
      <c r="AD99" s="11"/>
      <c r="AE99" s="11"/>
      <c r="AF99" s="11"/>
      <c r="AG99" s="11"/>
      <c r="AH99" s="12"/>
      <c r="AI99" s="6"/>
    </row>
    <row r="100" spans="1:35" ht="15">
      <c r="A100" s="2" t="s">
        <v>91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  <c r="M100" s="2" t="s">
        <v>91</v>
      </c>
      <c r="N100" s="3"/>
      <c r="O100" s="3"/>
      <c r="P100" s="3"/>
      <c r="Q100" s="3"/>
      <c r="R100" s="3"/>
      <c r="S100" s="3"/>
      <c r="T100" s="3"/>
      <c r="U100" s="3"/>
      <c r="V100" s="4"/>
      <c r="W100" s="6"/>
      <c r="Y100" s="2" t="s">
        <v>91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6"/>
    </row>
    <row r="101" spans="1:35" ht="15">
      <c r="A101" s="2" t="s">
        <v>92</v>
      </c>
      <c r="B101" s="3"/>
      <c r="C101" s="3"/>
      <c r="D101" s="3"/>
      <c r="E101" s="3"/>
      <c r="F101" s="3"/>
      <c r="G101" s="3"/>
      <c r="H101" s="3"/>
      <c r="I101" s="3"/>
      <c r="J101" s="4"/>
      <c r="K101" s="17"/>
      <c r="M101" s="2" t="s">
        <v>92</v>
      </c>
      <c r="N101" s="3"/>
      <c r="O101" s="3"/>
      <c r="P101" s="3"/>
      <c r="Q101" s="3"/>
      <c r="R101" s="3"/>
      <c r="S101" s="3"/>
      <c r="T101" s="3"/>
      <c r="U101" s="3"/>
      <c r="V101" s="4"/>
      <c r="W101" s="17"/>
      <c r="Y101" s="2" t="s">
        <v>92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/>
    </row>
    <row r="102" spans="1:35" ht="15">
      <c r="A102" s="10" t="s">
        <v>9</v>
      </c>
      <c r="B102" s="11"/>
      <c r="C102" s="11"/>
      <c r="D102" s="11"/>
      <c r="E102" s="11"/>
      <c r="F102" s="11"/>
      <c r="G102" s="11"/>
      <c r="H102" s="11"/>
      <c r="I102" s="11"/>
      <c r="J102" s="12"/>
      <c r="K102" s="17">
        <f>K86+K87+K88+K89+K90+K91</f>
        <v>2150.9159999999997</v>
      </c>
      <c r="M102" s="10" t="s">
        <v>9</v>
      </c>
      <c r="N102" s="11"/>
      <c r="O102" s="11"/>
      <c r="P102" s="11"/>
      <c r="Q102" s="11"/>
      <c r="R102" s="11"/>
      <c r="S102" s="11"/>
      <c r="T102" s="11"/>
      <c r="U102" s="11"/>
      <c r="V102" s="12"/>
      <c r="W102" s="17">
        <f>W86+W87+W88+W89+W90+W91</f>
        <v>2150.9159999999997</v>
      </c>
      <c r="Y102" s="10" t="s">
        <v>9</v>
      </c>
      <c r="Z102" s="11"/>
      <c r="AA102" s="11"/>
      <c r="AB102" s="11"/>
      <c r="AC102" s="11"/>
      <c r="AD102" s="11"/>
      <c r="AE102" s="11"/>
      <c r="AF102" s="11"/>
      <c r="AG102" s="11"/>
      <c r="AH102" s="12"/>
      <c r="AI102" s="17">
        <f>W102</f>
        <v>2150.9159999999997</v>
      </c>
    </row>
    <row r="104" ht="12.75">
      <c r="AI104" s="26" t="s">
        <v>18</v>
      </c>
    </row>
    <row r="105" ht="12.75">
      <c r="AI105" s="26">
        <f>AI80+AI84-AI102</f>
        <v>7231.640000000007</v>
      </c>
    </row>
    <row r="106" spans="11:22" ht="15">
      <c r="K106" t="s">
        <v>95</v>
      </c>
      <c r="L106" t="s">
        <v>96</v>
      </c>
      <c r="M106" s="27" t="s">
        <v>97</v>
      </c>
      <c r="N106" t="s">
        <v>28</v>
      </c>
      <c r="O106" t="s">
        <v>29</v>
      </c>
      <c r="P106" t="s">
        <v>22</v>
      </c>
      <c r="Q106" t="s">
        <v>11</v>
      </c>
      <c r="R106" t="s">
        <v>12</v>
      </c>
      <c r="S106" t="s">
        <v>13</v>
      </c>
      <c r="T106" t="s">
        <v>98</v>
      </c>
      <c r="U106" t="s">
        <v>16</v>
      </c>
      <c r="V106" t="s">
        <v>17</v>
      </c>
    </row>
    <row r="107" spans="1:23" ht="15">
      <c r="A107" s="2" t="s">
        <v>99</v>
      </c>
      <c r="B107" s="3"/>
      <c r="C107" s="3"/>
      <c r="D107" s="3"/>
      <c r="E107" s="3"/>
      <c r="F107" s="3"/>
      <c r="G107" s="3"/>
      <c r="H107" s="3"/>
      <c r="I107" s="3"/>
      <c r="J107" s="4"/>
      <c r="K107" s="17"/>
      <c r="L107" s="6"/>
      <c r="M107" s="6"/>
      <c r="N107" s="5"/>
      <c r="O107" s="6"/>
      <c r="P107" s="6"/>
      <c r="Q107" s="6"/>
      <c r="R107" s="6"/>
      <c r="S107" s="7" t="s">
        <v>18</v>
      </c>
      <c r="T107" s="7" t="s">
        <v>18</v>
      </c>
      <c r="U107" s="7" t="s">
        <v>18</v>
      </c>
      <c r="V107" s="7" t="s">
        <v>18</v>
      </c>
      <c r="W107" t="s">
        <v>18</v>
      </c>
    </row>
    <row r="108" spans="1:23" ht="15">
      <c r="A108" s="2" t="s">
        <v>100</v>
      </c>
      <c r="B108" s="3"/>
      <c r="C108" s="3"/>
      <c r="D108" s="3"/>
      <c r="E108" s="3"/>
      <c r="F108" s="3"/>
      <c r="G108" s="3"/>
      <c r="H108" s="3"/>
      <c r="I108" s="3"/>
      <c r="J108" s="4"/>
      <c r="K108" s="17">
        <f>K5</f>
        <v>4608</v>
      </c>
      <c r="L108" s="28">
        <f>W5</f>
        <v>4613.996000000001</v>
      </c>
      <c r="M108" s="7">
        <f>AI5</f>
        <v>5169.992000000002</v>
      </c>
      <c r="N108" s="7">
        <f>K30</f>
        <v>5725.988000000003</v>
      </c>
      <c r="O108" s="7">
        <f>W30</f>
        <v>6281.984000000004</v>
      </c>
      <c r="P108" s="7">
        <f>AI30</f>
        <v>6739.652000000005</v>
      </c>
      <c r="Q108" s="7">
        <f>K55</f>
        <v>7197.320000000004</v>
      </c>
      <c r="R108" s="7">
        <f>W55</f>
        <v>7654.988000000004</v>
      </c>
      <c r="S108" s="7">
        <f>AI55</f>
        <v>8112.656000000004</v>
      </c>
      <c r="T108" s="7">
        <f>K80</f>
        <v>5563.652000000004</v>
      </c>
      <c r="U108" s="7">
        <f>W80</f>
        <v>6119.648000000005</v>
      </c>
      <c r="V108" s="7">
        <f>AI80</f>
        <v>6675.644000000006</v>
      </c>
      <c r="W108" t="s">
        <v>18</v>
      </c>
    </row>
    <row r="109" spans="1:22" ht="15">
      <c r="A109" s="2" t="s">
        <v>0</v>
      </c>
      <c r="B109" s="3"/>
      <c r="C109" s="3"/>
      <c r="D109" s="3"/>
      <c r="E109" s="3"/>
      <c r="F109" s="3"/>
      <c r="G109" s="3"/>
      <c r="H109" s="3"/>
      <c r="I109" s="3"/>
      <c r="J109" s="4"/>
      <c r="K109" s="17">
        <f aca="true" t="shared" si="2" ref="K109:K130">K6</f>
        <v>289.2</v>
      </c>
      <c r="L109" s="28">
        <f aca="true" t="shared" si="3" ref="L109:L130">W6</f>
        <v>289.2</v>
      </c>
      <c r="M109" s="7">
        <f aca="true" t="shared" si="4" ref="M109:M130">AI6</f>
        <v>289.2</v>
      </c>
      <c r="N109" s="7">
        <f aca="true" t="shared" si="5" ref="N109:N130">K31</f>
        <v>289.2</v>
      </c>
      <c r="O109" s="7">
        <f aca="true" t="shared" si="6" ref="O109:O130">W31</f>
        <v>289.2</v>
      </c>
      <c r="P109" s="7">
        <f aca="true" t="shared" si="7" ref="P109:P130">AI31</f>
        <v>289.2</v>
      </c>
      <c r="Q109" s="7">
        <f aca="true" t="shared" si="8" ref="Q109:Q130">K56</f>
        <v>289.2</v>
      </c>
      <c r="R109" s="7">
        <f aca="true" t="shared" si="9" ref="R109:R130">W56</f>
        <v>289.2</v>
      </c>
      <c r="S109" s="7">
        <f aca="true" t="shared" si="10" ref="S109:S130">AI56</f>
        <v>289.2</v>
      </c>
      <c r="T109" s="7">
        <f aca="true" t="shared" si="11" ref="T109:T130">K81</f>
        <v>289.2</v>
      </c>
      <c r="U109" s="7">
        <f aca="true" t="shared" si="12" ref="U109:U130">W81</f>
        <v>289.2</v>
      </c>
      <c r="V109" s="7">
        <f aca="true" t="shared" si="13" ref="V109:V130">AI81</f>
        <v>289.2</v>
      </c>
    </row>
    <row r="110" spans="1:22" ht="15">
      <c r="A110" s="2" t="s">
        <v>1</v>
      </c>
      <c r="B110" s="3"/>
      <c r="C110" s="3"/>
      <c r="D110" s="3"/>
      <c r="E110" s="3"/>
      <c r="F110" s="3"/>
      <c r="G110" s="3"/>
      <c r="H110" s="3"/>
      <c r="I110" s="3"/>
      <c r="J110" s="4"/>
      <c r="K110" s="17">
        <f t="shared" si="2"/>
        <v>6</v>
      </c>
      <c r="L110" s="28">
        <f t="shared" si="3"/>
        <v>6</v>
      </c>
      <c r="M110" s="7">
        <f t="shared" si="4"/>
        <v>6</v>
      </c>
      <c r="N110" s="7">
        <f t="shared" si="5"/>
        <v>6</v>
      </c>
      <c r="O110" s="7">
        <f t="shared" si="6"/>
        <v>6</v>
      </c>
      <c r="P110" s="7">
        <f t="shared" si="7"/>
        <v>6</v>
      </c>
      <c r="Q110" s="7">
        <f t="shared" si="8"/>
        <v>6</v>
      </c>
      <c r="R110" s="7">
        <f t="shared" si="9"/>
        <v>6</v>
      </c>
      <c r="S110" s="7">
        <f t="shared" si="10"/>
        <v>6</v>
      </c>
      <c r="T110" s="7">
        <f t="shared" si="11"/>
        <v>6</v>
      </c>
      <c r="U110" s="7">
        <f t="shared" si="12"/>
        <v>6</v>
      </c>
      <c r="V110" s="7">
        <f t="shared" si="13"/>
        <v>6</v>
      </c>
    </row>
    <row r="111" spans="1:22" ht="15">
      <c r="A111" s="2" t="s">
        <v>39</v>
      </c>
      <c r="B111" s="3"/>
      <c r="C111" s="3"/>
      <c r="D111" s="3"/>
      <c r="E111" s="3"/>
      <c r="F111" s="3"/>
      <c r="G111" s="3"/>
      <c r="H111" s="3"/>
      <c r="I111" s="3"/>
      <c r="J111" s="4"/>
      <c r="K111" s="15">
        <f t="shared" si="2"/>
        <v>9.36</v>
      </c>
      <c r="L111" s="29">
        <f t="shared" si="3"/>
        <v>9.36</v>
      </c>
      <c r="M111" s="30">
        <f t="shared" si="4"/>
        <v>9.36</v>
      </c>
      <c r="N111" s="30">
        <f t="shared" si="5"/>
        <v>9.36</v>
      </c>
      <c r="O111" s="30">
        <f t="shared" si="6"/>
        <v>9.36</v>
      </c>
      <c r="P111" s="30">
        <f t="shared" si="7"/>
        <v>9.36</v>
      </c>
      <c r="Q111" s="30">
        <f t="shared" si="8"/>
        <v>9.36</v>
      </c>
      <c r="R111" s="30">
        <f t="shared" si="9"/>
        <v>9.36</v>
      </c>
      <c r="S111" s="30">
        <f t="shared" si="10"/>
        <v>9.36</v>
      </c>
      <c r="T111" s="30">
        <f t="shared" si="11"/>
        <v>9.36</v>
      </c>
      <c r="U111" s="30">
        <f t="shared" si="12"/>
        <v>9.36</v>
      </c>
      <c r="V111" s="30">
        <f t="shared" si="13"/>
        <v>9.36</v>
      </c>
    </row>
    <row r="112" spans="1:22" ht="15">
      <c r="A112" s="2" t="s">
        <v>101</v>
      </c>
      <c r="B112" s="3"/>
      <c r="C112" s="3"/>
      <c r="D112" s="3"/>
      <c r="E112" s="3"/>
      <c r="F112" s="3"/>
      <c r="G112" s="3"/>
      <c r="H112" s="3"/>
      <c r="I112" s="3"/>
      <c r="J112" s="4"/>
      <c r="K112" s="17">
        <f t="shared" si="2"/>
        <v>2706.912</v>
      </c>
      <c r="L112" s="28">
        <f t="shared" si="3"/>
        <v>2706.912</v>
      </c>
      <c r="M112" s="7">
        <f t="shared" si="4"/>
        <v>2706.912</v>
      </c>
      <c r="N112" s="7">
        <f t="shared" si="5"/>
        <v>2706.912</v>
      </c>
      <c r="O112" s="7">
        <f t="shared" si="6"/>
        <v>2706.912</v>
      </c>
      <c r="P112" s="7">
        <f t="shared" si="7"/>
        <v>2706.912</v>
      </c>
      <c r="Q112" s="7">
        <f t="shared" si="8"/>
        <v>2706.912</v>
      </c>
      <c r="R112" s="7">
        <f t="shared" si="9"/>
        <v>2706.912</v>
      </c>
      <c r="S112" s="7">
        <f t="shared" si="10"/>
        <v>2706.912</v>
      </c>
      <c r="T112" s="7">
        <f t="shared" si="11"/>
        <v>2706.912</v>
      </c>
      <c r="U112" s="7">
        <f t="shared" si="12"/>
        <v>2706.912</v>
      </c>
      <c r="V112" s="7">
        <f t="shared" si="13"/>
        <v>2706.912</v>
      </c>
    </row>
    <row r="113" spans="1:22" ht="15.75">
      <c r="A113" s="2"/>
      <c r="B113" s="8" t="s">
        <v>2</v>
      </c>
      <c r="C113" s="8"/>
      <c r="D113" s="3"/>
      <c r="E113" s="3"/>
      <c r="F113" s="3"/>
      <c r="G113" s="3"/>
      <c r="H113" s="3"/>
      <c r="I113" s="3"/>
      <c r="J113" s="4"/>
      <c r="K113" s="17"/>
      <c r="L113" s="28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5.75">
      <c r="A114" s="9" t="s">
        <v>94</v>
      </c>
      <c r="B114" s="3"/>
      <c r="C114" s="3"/>
      <c r="D114" s="3"/>
      <c r="E114" s="3"/>
      <c r="F114" s="3"/>
      <c r="G114" s="3"/>
      <c r="H114" s="3"/>
      <c r="I114" s="3"/>
      <c r="J114" s="4"/>
      <c r="K114" s="17">
        <f t="shared" si="2"/>
        <v>1194.396</v>
      </c>
      <c r="L114" s="28">
        <f t="shared" si="3"/>
        <v>1194.396</v>
      </c>
      <c r="M114" s="7">
        <f t="shared" si="4"/>
        <v>1194.396</v>
      </c>
      <c r="N114" s="7">
        <f t="shared" si="5"/>
        <v>1194.396</v>
      </c>
      <c r="O114" s="7">
        <f t="shared" si="6"/>
        <v>1194.396</v>
      </c>
      <c r="P114" s="7">
        <f t="shared" si="7"/>
        <v>1194.396</v>
      </c>
      <c r="Q114" s="7">
        <f t="shared" si="8"/>
        <v>1194.396</v>
      </c>
      <c r="R114" s="7">
        <f t="shared" si="9"/>
        <v>1194.396</v>
      </c>
      <c r="S114" s="7">
        <f t="shared" si="10"/>
        <v>1194.396</v>
      </c>
      <c r="T114" s="7">
        <f t="shared" si="11"/>
        <v>1194.396</v>
      </c>
      <c r="U114" s="7">
        <f t="shared" si="12"/>
        <v>1194.396</v>
      </c>
      <c r="V114" s="7">
        <f t="shared" si="13"/>
        <v>1194.396</v>
      </c>
    </row>
    <row r="115" spans="1:22" ht="15.75">
      <c r="A115" s="9" t="s">
        <v>14</v>
      </c>
      <c r="B115" s="3"/>
      <c r="C115" s="3"/>
      <c r="D115" s="3"/>
      <c r="E115" s="3"/>
      <c r="F115" s="3"/>
      <c r="G115" s="3"/>
      <c r="H115" s="3"/>
      <c r="I115" s="3"/>
      <c r="J115" s="4"/>
      <c r="K115" s="17">
        <f t="shared" si="2"/>
        <v>60.73199999999999</v>
      </c>
      <c r="L115" s="28">
        <f t="shared" si="3"/>
        <v>60.73199999999999</v>
      </c>
      <c r="M115" s="7">
        <f t="shared" si="4"/>
        <v>60.73199999999999</v>
      </c>
      <c r="N115" s="7">
        <f t="shared" si="5"/>
        <v>60.73199999999999</v>
      </c>
      <c r="O115" s="7">
        <f t="shared" si="6"/>
        <v>60.73199999999999</v>
      </c>
      <c r="P115" s="7">
        <f t="shared" si="7"/>
        <v>60.73199999999999</v>
      </c>
      <c r="Q115" s="7">
        <f t="shared" si="8"/>
        <v>60.73199999999999</v>
      </c>
      <c r="R115" s="7">
        <f t="shared" si="9"/>
        <v>60.73199999999999</v>
      </c>
      <c r="S115" s="7">
        <f t="shared" si="10"/>
        <v>60.73199999999999</v>
      </c>
      <c r="T115" s="7">
        <f t="shared" si="11"/>
        <v>60.73199999999999</v>
      </c>
      <c r="U115" s="7">
        <f t="shared" si="12"/>
        <v>60.73199999999999</v>
      </c>
      <c r="V115" s="7">
        <f t="shared" si="13"/>
        <v>60.73199999999999</v>
      </c>
    </row>
    <row r="116" spans="1:22" ht="15.75">
      <c r="A116" s="9" t="s">
        <v>47</v>
      </c>
      <c r="B116" s="3"/>
      <c r="C116" s="3"/>
      <c r="D116" s="3"/>
      <c r="E116" s="3"/>
      <c r="F116" s="3"/>
      <c r="G116" s="3"/>
      <c r="H116" s="3"/>
      <c r="I116" s="3"/>
      <c r="J116" s="4"/>
      <c r="K116" s="17">
        <f t="shared" si="2"/>
        <v>546.588</v>
      </c>
      <c r="L116" s="28">
        <f t="shared" si="3"/>
        <v>546.588</v>
      </c>
      <c r="M116" s="7">
        <f t="shared" si="4"/>
        <v>546.588</v>
      </c>
      <c r="N116" s="7">
        <f t="shared" si="5"/>
        <v>546.588</v>
      </c>
      <c r="O116" s="7">
        <f t="shared" si="6"/>
        <v>546.588</v>
      </c>
      <c r="P116" s="7">
        <f t="shared" si="7"/>
        <v>546.588</v>
      </c>
      <c r="Q116" s="7">
        <f t="shared" si="8"/>
        <v>546.588</v>
      </c>
      <c r="R116" s="7">
        <f t="shared" si="9"/>
        <v>546.588</v>
      </c>
      <c r="S116" s="7">
        <f t="shared" si="10"/>
        <v>546.588</v>
      </c>
      <c r="T116" s="7">
        <f t="shared" si="11"/>
        <v>546.588</v>
      </c>
      <c r="U116" s="7">
        <f t="shared" si="12"/>
        <v>546.588</v>
      </c>
      <c r="V116" s="7">
        <f t="shared" si="13"/>
        <v>546.588</v>
      </c>
    </row>
    <row r="117" spans="1:22" ht="15.75">
      <c r="A117" s="9" t="s">
        <v>48</v>
      </c>
      <c r="B117" s="3"/>
      <c r="C117" s="3"/>
      <c r="D117" s="3"/>
      <c r="E117" s="3"/>
      <c r="F117" s="3"/>
      <c r="G117" s="3"/>
      <c r="H117" s="3"/>
      <c r="I117" s="3"/>
      <c r="J117" s="4"/>
      <c r="K117" s="17">
        <f t="shared" si="2"/>
        <v>289.2</v>
      </c>
      <c r="L117" s="28">
        <f t="shared" si="3"/>
        <v>289.2</v>
      </c>
      <c r="M117" s="7">
        <f t="shared" si="4"/>
        <v>289.2</v>
      </c>
      <c r="N117" s="7">
        <f t="shared" si="5"/>
        <v>289.2</v>
      </c>
      <c r="O117" s="7">
        <f t="shared" si="6"/>
        <v>289.2</v>
      </c>
      <c r="P117" s="7">
        <f t="shared" si="7"/>
        <v>289.2</v>
      </c>
      <c r="Q117" s="7">
        <f t="shared" si="8"/>
        <v>289.2</v>
      </c>
      <c r="R117" s="7">
        <f t="shared" si="9"/>
        <v>289.2</v>
      </c>
      <c r="S117" s="7">
        <f t="shared" si="10"/>
        <v>289.2</v>
      </c>
      <c r="T117" s="7">
        <f t="shared" si="11"/>
        <v>289.2</v>
      </c>
      <c r="U117" s="7">
        <f t="shared" si="12"/>
        <v>289.2</v>
      </c>
      <c r="V117" s="7">
        <f t="shared" si="13"/>
        <v>289.2</v>
      </c>
    </row>
    <row r="118" spans="1:22" ht="15.75">
      <c r="A118" s="9" t="s">
        <v>87</v>
      </c>
      <c r="B118" s="3"/>
      <c r="C118" s="3"/>
      <c r="D118" s="3"/>
      <c r="E118" s="3"/>
      <c r="F118" s="3"/>
      <c r="G118" s="3"/>
      <c r="H118" s="3"/>
      <c r="I118" s="3"/>
      <c r="J118" s="4"/>
      <c r="K118" s="17">
        <f t="shared" si="2"/>
        <v>0</v>
      </c>
      <c r="L118" s="28">
        <f t="shared" si="3"/>
        <v>0</v>
      </c>
      <c r="M118" s="7">
        <f t="shared" si="4"/>
        <v>0</v>
      </c>
      <c r="N118" s="7">
        <f t="shared" si="5"/>
        <v>0</v>
      </c>
      <c r="O118" s="7">
        <f t="shared" si="6"/>
        <v>98.328</v>
      </c>
      <c r="P118" s="7">
        <f t="shared" si="7"/>
        <v>98.328</v>
      </c>
      <c r="Q118" s="7">
        <f t="shared" si="8"/>
        <v>98.328</v>
      </c>
      <c r="R118" s="7">
        <f t="shared" si="9"/>
        <v>98.328</v>
      </c>
      <c r="S118" s="7">
        <f t="shared" si="10"/>
        <v>0</v>
      </c>
      <c r="T118" s="7">
        <f t="shared" si="11"/>
        <v>0</v>
      </c>
      <c r="U118" s="7">
        <f t="shared" si="12"/>
        <v>0</v>
      </c>
      <c r="V118" s="7">
        <f t="shared" si="13"/>
        <v>0</v>
      </c>
    </row>
    <row r="119" spans="1:22" ht="15.75">
      <c r="A119" s="9" t="s">
        <v>88</v>
      </c>
      <c r="B119" s="8"/>
      <c r="C119" s="8"/>
      <c r="D119" s="8"/>
      <c r="E119" s="8"/>
      <c r="F119" s="8"/>
      <c r="G119" s="8"/>
      <c r="H119" s="8"/>
      <c r="I119" s="3"/>
      <c r="J119" s="4"/>
      <c r="K119" s="17">
        <f t="shared" si="2"/>
        <v>610</v>
      </c>
      <c r="L119" s="28">
        <f t="shared" si="3"/>
        <v>60</v>
      </c>
      <c r="M119" s="7">
        <f t="shared" si="4"/>
        <v>60</v>
      </c>
      <c r="N119" s="7">
        <f t="shared" si="5"/>
        <v>60</v>
      </c>
      <c r="O119" s="7">
        <f t="shared" si="6"/>
        <v>60</v>
      </c>
      <c r="P119" s="7">
        <f t="shared" si="7"/>
        <v>60</v>
      </c>
      <c r="Q119" s="7">
        <f t="shared" si="8"/>
        <v>60</v>
      </c>
      <c r="R119" s="7">
        <f t="shared" si="9"/>
        <v>60</v>
      </c>
      <c r="S119" s="7">
        <f t="shared" si="10"/>
        <v>3165</v>
      </c>
      <c r="T119" s="7">
        <f t="shared" si="11"/>
        <v>60</v>
      </c>
      <c r="U119" s="7">
        <f t="shared" si="12"/>
        <v>60</v>
      </c>
      <c r="V119" s="7">
        <f t="shared" si="13"/>
        <v>60</v>
      </c>
    </row>
    <row r="120" spans="1:22" ht="15">
      <c r="A120" s="2" t="s">
        <v>3</v>
      </c>
      <c r="B120" s="3"/>
      <c r="C120" s="3"/>
      <c r="D120" s="3"/>
      <c r="E120" s="3"/>
      <c r="F120" s="3"/>
      <c r="G120" s="3"/>
      <c r="H120" s="3"/>
      <c r="I120" s="3"/>
      <c r="J120" s="4"/>
      <c r="K120" s="17">
        <f t="shared" si="2"/>
        <v>0</v>
      </c>
      <c r="L120" s="28">
        <f t="shared" si="3"/>
        <v>0</v>
      </c>
      <c r="M120" s="7">
        <f t="shared" si="4"/>
        <v>0</v>
      </c>
      <c r="N120" s="7">
        <f t="shared" si="5"/>
        <v>0</v>
      </c>
      <c r="O120" s="7">
        <f t="shared" si="6"/>
        <v>0</v>
      </c>
      <c r="P120" s="7">
        <f t="shared" si="7"/>
        <v>0</v>
      </c>
      <c r="Q120" s="7">
        <f t="shared" si="8"/>
        <v>0</v>
      </c>
      <c r="R120" s="7">
        <f t="shared" si="9"/>
        <v>0</v>
      </c>
      <c r="S120" s="7">
        <f t="shared" si="10"/>
        <v>0</v>
      </c>
      <c r="T120" s="7">
        <f t="shared" si="11"/>
        <v>0</v>
      </c>
      <c r="U120" s="7">
        <f t="shared" si="12"/>
        <v>0</v>
      </c>
      <c r="V120" s="7">
        <f t="shared" si="13"/>
        <v>0</v>
      </c>
    </row>
    <row r="121" spans="1:22" ht="15">
      <c r="A121" s="2" t="s">
        <v>4</v>
      </c>
      <c r="B121" s="3"/>
      <c r="C121" s="3"/>
      <c r="D121" s="3"/>
      <c r="E121" s="3"/>
      <c r="F121" s="3"/>
      <c r="G121" s="3"/>
      <c r="H121" s="3"/>
      <c r="I121" s="3"/>
      <c r="J121" s="4"/>
      <c r="K121" s="17">
        <f t="shared" si="2"/>
        <v>0</v>
      </c>
      <c r="L121" s="28">
        <f t="shared" si="3"/>
        <v>0</v>
      </c>
      <c r="M121" s="7">
        <f t="shared" si="4"/>
        <v>0</v>
      </c>
      <c r="N121" s="7">
        <f t="shared" si="5"/>
        <v>0</v>
      </c>
      <c r="O121" s="7">
        <f t="shared" si="6"/>
        <v>0</v>
      </c>
      <c r="P121" s="7">
        <f t="shared" si="7"/>
        <v>0</v>
      </c>
      <c r="Q121" s="7">
        <f t="shared" si="8"/>
        <v>0</v>
      </c>
      <c r="R121" s="7">
        <f t="shared" si="9"/>
        <v>0</v>
      </c>
      <c r="S121" s="7">
        <f t="shared" si="10"/>
        <v>0</v>
      </c>
      <c r="T121" s="7">
        <f t="shared" si="11"/>
        <v>0</v>
      </c>
      <c r="U121" s="7">
        <f t="shared" si="12"/>
        <v>0</v>
      </c>
      <c r="V121" s="7">
        <f t="shared" si="13"/>
        <v>0</v>
      </c>
    </row>
    <row r="122" spans="1:22" ht="15">
      <c r="A122" s="2" t="s">
        <v>5</v>
      </c>
      <c r="B122" s="3"/>
      <c r="C122" s="3"/>
      <c r="D122" s="3"/>
      <c r="E122" s="3"/>
      <c r="F122" s="3"/>
      <c r="G122" s="3"/>
      <c r="H122" s="3"/>
      <c r="I122" s="3"/>
      <c r="J122" s="4"/>
      <c r="K122" s="17">
        <f t="shared" si="2"/>
        <v>0</v>
      </c>
      <c r="L122" s="28">
        <f t="shared" si="3"/>
        <v>0</v>
      </c>
      <c r="M122" s="7">
        <f t="shared" si="4"/>
        <v>0</v>
      </c>
      <c r="N122" s="7">
        <f t="shared" si="5"/>
        <v>0</v>
      </c>
      <c r="O122" s="7">
        <f t="shared" si="6"/>
        <v>0</v>
      </c>
      <c r="P122" s="7">
        <f t="shared" si="7"/>
        <v>0</v>
      </c>
      <c r="Q122" s="7">
        <f t="shared" si="8"/>
        <v>0</v>
      </c>
      <c r="R122" s="7">
        <f t="shared" si="9"/>
        <v>0</v>
      </c>
      <c r="S122" s="7">
        <f t="shared" si="10"/>
        <v>0</v>
      </c>
      <c r="T122" s="7">
        <f t="shared" si="11"/>
        <v>0</v>
      </c>
      <c r="U122" s="7">
        <f t="shared" si="12"/>
        <v>0</v>
      </c>
      <c r="V122" s="7">
        <f t="shared" si="13"/>
        <v>0</v>
      </c>
    </row>
    <row r="123" spans="1:22" ht="15">
      <c r="A123" s="2" t="s">
        <v>89</v>
      </c>
      <c r="B123" s="3"/>
      <c r="C123" s="3"/>
      <c r="D123" s="3"/>
      <c r="E123" s="3"/>
      <c r="F123" s="3"/>
      <c r="G123" s="3"/>
      <c r="H123" s="3"/>
      <c r="I123" s="3"/>
      <c r="J123" s="4"/>
      <c r="K123" s="17">
        <f t="shared" si="2"/>
        <v>60</v>
      </c>
      <c r="L123" s="28">
        <f t="shared" si="3"/>
        <v>60</v>
      </c>
      <c r="M123" s="7">
        <f t="shared" si="4"/>
        <v>60</v>
      </c>
      <c r="N123" s="7">
        <f t="shared" si="5"/>
        <v>60</v>
      </c>
      <c r="O123" s="7">
        <f t="shared" si="6"/>
        <v>60</v>
      </c>
      <c r="P123" s="7">
        <f t="shared" si="7"/>
        <v>60</v>
      </c>
      <c r="Q123" s="7">
        <f t="shared" si="8"/>
        <v>60</v>
      </c>
      <c r="R123" s="7">
        <f t="shared" si="9"/>
        <v>60</v>
      </c>
      <c r="S123" s="7">
        <f t="shared" si="10"/>
        <v>60</v>
      </c>
      <c r="T123" s="7">
        <f t="shared" si="11"/>
        <v>60</v>
      </c>
      <c r="U123" s="7">
        <f t="shared" si="12"/>
        <v>60</v>
      </c>
      <c r="V123" s="7">
        <f t="shared" si="13"/>
        <v>60</v>
      </c>
    </row>
    <row r="124" spans="1:22" ht="15">
      <c r="A124" s="10" t="s">
        <v>6</v>
      </c>
      <c r="B124" s="11"/>
      <c r="C124" s="11"/>
      <c r="D124" s="11"/>
      <c r="E124" s="11"/>
      <c r="F124" s="11"/>
      <c r="G124" s="11"/>
      <c r="H124" s="11"/>
      <c r="I124" s="11"/>
      <c r="J124" s="12"/>
      <c r="K124" s="17">
        <f t="shared" si="2"/>
        <v>0</v>
      </c>
      <c r="L124" s="28">
        <f t="shared" si="3"/>
        <v>0</v>
      </c>
      <c r="M124" s="7">
        <f t="shared" si="4"/>
        <v>0</v>
      </c>
      <c r="N124" s="7">
        <f t="shared" si="5"/>
        <v>0</v>
      </c>
      <c r="O124" s="7">
        <f t="shared" si="6"/>
        <v>0</v>
      </c>
      <c r="P124" s="7">
        <f t="shared" si="7"/>
        <v>0</v>
      </c>
      <c r="Q124" s="7">
        <f t="shared" si="8"/>
        <v>0</v>
      </c>
      <c r="R124" s="7">
        <f t="shared" si="9"/>
        <v>0</v>
      </c>
      <c r="S124" s="7">
        <f t="shared" si="10"/>
        <v>3105</v>
      </c>
      <c r="T124" s="7">
        <f t="shared" si="11"/>
        <v>0</v>
      </c>
      <c r="U124" s="7">
        <f t="shared" si="12"/>
        <v>0</v>
      </c>
      <c r="V124" s="7">
        <f t="shared" si="13"/>
        <v>0</v>
      </c>
    </row>
    <row r="125" spans="1:22" ht="15">
      <c r="A125" s="2" t="s">
        <v>90</v>
      </c>
      <c r="B125" s="3"/>
      <c r="C125" s="3"/>
      <c r="D125" s="3"/>
      <c r="E125" s="3"/>
      <c r="F125" s="3"/>
      <c r="G125" s="3"/>
      <c r="H125" s="3"/>
      <c r="I125" s="3"/>
      <c r="J125" s="4"/>
      <c r="K125" s="17">
        <f t="shared" si="2"/>
        <v>0</v>
      </c>
      <c r="L125" s="28">
        <f t="shared" si="3"/>
        <v>0</v>
      </c>
      <c r="M125" s="7">
        <f t="shared" si="4"/>
        <v>0</v>
      </c>
      <c r="N125" s="7">
        <f t="shared" si="5"/>
        <v>0</v>
      </c>
      <c r="O125" s="7">
        <f t="shared" si="6"/>
        <v>0</v>
      </c>
      <c r="P125" s="7">
        <f t="shared" si="7"/>
        <v>0</v>
      </c>
      <c r="Q125" s="7">
        <f t="shared" si="8"/>
        <v>0</v>
      </c>
      <c r="R125" s="7">
        <f t="shared" si="9"/>
        <v>0</v>
      </c>
      <c r="S125" s="7">
        <f t="shared" si="10"/>
        <v>0</v>
      </c>
      <c r="T125" s="7">
        <f t="shared" si="11"/>
        <v>0</v>
      </c>
      <c r="U125" s="7">
        <f t="shared" si="12"/>
        <v>0</v>
      </c>
      <c r="V125" s="7">
        <f t="shared" si="13"/>
        <v>0</v>
      </c>
    </row>
    <row r="126" spans="1:22" ht="15">
      <c r="A126" s="2" t="s">
        <v>102</v>
      </c>
      <c r="B126" s="3"/>
      <c r="C126" s="3"/>
      <c r="D126" s="3"/>
      <c r="E126" s="3"/>
      <c r="F126" s="3"/>
      <c r="G126" s="3"/>
      <c r="H126" s="3"/>
      <c r="I126" s="3"/>
      <c r="J126" s="4"/>
      <c r="K126" s="17">
        <f t="shared" si="2"/>
        <v>550</v>
      </c>
      <c r="L126" s="28">
        <f t="shared" si="3"/>
        <v>0</v>
      </c>
      <c r="M126" s="7">
        <f t="shared" si="4"/>
        <v>0</v>
      </c>
      <c r="N126" s="7">
        <f t="shared" si="5"/>
        <v>0</v>
      </c>
      <c r="O126" s="7">
        <f t="shared" si="6"/>
        <v>0</v>
      </c>
      <c r="P126" s="7">
        <f t="shared" si="7"/>
        <v>0</v>
      </c>
      <c r="Q126" s="7">
        <f t="shared" si="8"/>
        <v>0</v>
      </c>
      <c r="R126" s="7">
        <f t="shared" si="9"/>
        <v>0</v>
      </c>
      <c r="S126" s="7">
        <f t="shared" si="10"/>
        <v>0</v>
      </c>
      <c r="T126" s="7">
        <f t="shared" si="11"/>
        <v>0</v>
      </c>
      <c r="U126" s="7">
        <f t="shared" si="12"/>
        <v>0</v>
      </c>
      <c r="V126" s="7">
        <f t="shared" si="13"/>
        <v>0</v>
      </c>
    </row>
    <row r="127" spans="1:22" ht="15">
      <c r="A127" s="10" t="s">
        <v>8</v>
      </c>
      <c r="B127" s="11"/>
      <c r="C127" s="11"/>
      <c r="D127" s="11"/>
      <c r="E127" s="11"/>
      <c r="F127" s="11"/>
      <c r="G127" s="11"/>
      <c r="H127" s="11"/>
      <c r="I127" s="11"/>
      <c r="J127" s="12"/>
      <c r="K127" s="17">
        <f t="shared" si="2"/>
        <v>0</v>
      </c>
      <c r="L127" s="28">
        <f t="shared" si="3"/>
        <v>0</v>
      </c>
      <c r="M127" s="7">
        <f t="shared" si="4"/>
        <v>0</v>
      </c>
      <c r="N127" s="7">
        <f t="shared" si="5"/>
        <v>0</v>
      </c>
      <c r="O127" s="7">
        <f t="shared" si="6"/>
        <v>0</v>
      </c>
      <c r="P127" s="7">
        <f t="shared" si="7"/>
        <v>0</v>
      </c>
      <c r="Q127" s="7">
        <f t="shared" si="8"/>
        <v>0</v>
      </c>
      <c r="R127" s="7">
        <f t="shared" si="9"/>
        <v>0</v>
      </c>
      <c r="S127" s="7">
        <f t="shared" si="10"/>
        <v>0</v>
      </c>
      <c r="T127" s="7">
        <f t="shared" si="11"/>
        <v>0</v>
      </c>
      <c r="U127" s="7">
        <f t="shared" si="12"/>
        <v>0</v>
      </c>
      <c r="V127" s="7">
        <f t="shared" si="13"/>
        <v>0</v>
      </c>
    </row>
    <row r="128" spans="1:22" ht="15">
      <c r="A128" s="2" t="s">
        <v>91</v>
      </c>
      <c r="B128" s="3"/>
      <c r="C128" s="3"/>
      <c r="D128" s="3"/>
      <c r="E128" s="3"/>
      <c r="F128" s="3"/>
      <c r="G128" s="3"/>
      <c r="H128" s="3"/>
      <c r="I128" s="3"/>
      <c r="J128" s="4"/>
      <c r="K128" s="17">
        <f t="shared" si="2"/>
        <v>0</v>
      </c>
      <c r="L128" s="28">
        <f t="shared" si="3"/>
        <v>0</v>
      </c>
      <c r="M128" s="7">
        <f t="shared" si="4"/>
        <v>0</v>
      </c>
      <c r="N128" s="7">
        <f t="shared" si="5"/>
        <v>0</v>
      </c>
      <c r="O128" s="7">
        <f t="shared" si="6"/>
        <v>0</v>
      </c>
      <c r="P128" s="7">
        <f t="shared" si="7"/>
        <v>0</v>
      </c>
      <c r="Q128" s="7">
        <f t="shared" si="8"/>
        <v>0</v>
      </c>
      <c r="R128" s="7">
        <f t="shared" si="9"/>
        <v>0</v>
      </c>
      <c r="S128" s="7">
        <f t="shared" si="10"/>
        <v>0</v>
      </c>
      <c r="T128" s="7">
        <f t="shared" si="11"/>
        <v>0</v>
      </c>
      <c r="U128" s="7">
        <f t="shared" si="12"/>
        <v>0</v>
      </c>
      <c r="V128" s="7">
        <f t="shared" si="13"/>
        <v>0</v>
      </c>
    </row>
    <row r="129" spans="1:22" ht="15">
      <c r="A129" s="2" t="s">
        <v>92</v>
      </c>
      <c r="B129" s="3"/>
      <c r="C129" s="3"/>
      <c r="D129" s="3"/>
      <c r="E129" s="3"/>
      <c r="F129" s="3"/>
      <c r="G129" s="3"/>
      <c r="H129" s="3"/>
      <c r="I129" s="3"/>
      <c r="J129" s="4"/>
      <c r="K129" s="17">
        <f t="shared" si="2"/>
        <v>0</v>
      </c>
      <c r="L129" s="28">
        <f t="shared" si="3"/>
        <v>0</v>
      </c>
      <c r="M129" s="7">
        <f t="shared" si="4"/>
        <v>0</v>
      </c>
      <c r="N129" s="7">
        <f t="shared" si="5"/>
        <v>0</v>
      </c>
      <c r="O129" s="7">
        <f t="shared" si="6"/>
        <v>0</v>
      </c>
      <c r="P129" s="7">
        <f t="shared" si="7"/>
        <v>0</v>
      </c>
      <c r="Q129" s="7">
        <f t="shared" si="8"/>
        <v>0</v>
      </c>
      <c r="R129" s="7">
        <f t="shared" si="9"/>
        <v>0</v>
      </c>
      <c r="S129" s="7">
        <f t="shared" si="10"/>
        <v>0</v>
      </c>
      <c r="T129" s="7">
        <f t="shared" si="11"/>
        <v>0</v>
      </c>
      <c r="U129" s="7">
        <f t="shared" si="12"/>
        <v>0</v>
      </c>
      <c r="V129" s="7">
        <f t="shared" si="13"/>
        <v>0</v>
      </c>
    </row>
    <row r="130" spans="1:22" ht="15">
      <c r="A130" s="10" t="s">
        <v>9</v>
      </c>
      <c r="B130" s="11"/>
      <c r="C130" s="11"/>
      <c r="D130" s="11"/>
      <c r="E130" s="11"/>
      <c r="F130" s="11"/>
      <c r="G130" s="11"/>
      <c r="H130" s="11"/>
      <c r="I130" s="11"/>
      <c r="J130" s="12"/>
      <c r="K130" s="17">
        <f t="shared" si="2"/>
        <v>2700.9159999999997</v>
      </c>
      <c r="L130" s="28">
        <f t="shared" si="3"/>
        <v>2150.9159999999997</v>
      </c>
      <c r="M130" s="7">
        <f t="shared" si="4"/>
        <v>2150.9159999999997</v>
      </c>
      <c r="N130" s="7">
        <f t="shared" si="5"/>
        <v>2150.9159999999997</v>
      </c>
      <c r="O130" s="7">
        <f t="shared" si="6"/>
        <v>2249.2439999999997</v>
      </c>
      <c r="P130" s="7">
        <f t="shared" si="7"/>
        <v>2249.2439999999997</v>
      </c>
      <c r="Q130" s="7">
        <f t="shared" si="8"/>
        <v>2249.2439999999997</v>
      </c>
      <c r="R130" s="7">
        <f t="shared" si="9"/>
        <v>2249.2439999999997</v>
      </c>
      <c r="S130" s="7">
        <f t="shared" si="10"/>
        <v>5255.915999999999</v>
      </c>
      <c r="T130" s="7">
        <f t="shared" si="11"/>
        <v>2150.9159999999997</v>
      </c>
      <c r="U130" s="7">
        <f t="shared" si="12"/>
        <v>2150.9159999999997</v>
      </c>
      <c r="V130" s="7">
        <f t="shared" si="13"/>
        <v>2150.9159999999997</v>
      </c>
    </row>
    <row r="132" spans="18:21" ht="12.75">
      <c r="R132" t="s">
        <v>103</v>
      </c>
      <c r="U132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2014-02-07T06:25:59Z</cp:lastPrinted>
  <dcterms:created xsi:type="dcterms:W3CDTF">2012-04-11T04:13:08Z</dcterms:created>
  <dcterms:modified xsi:type="dcterms:W3CDTF">2018-01-18T08:33:00Z</dcterms:modified>
  <cp:category/>
  <cp:version/>
  <cp:contentType/>
  <cp:contentStatus/>
</cp:coreProperties>
</file>