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<sst xmlns="http://schemas.openxmlformats.org/spreadsheetml/2006/main" count="371" uniqueCount="98">
  <si>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</si>
  <si>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</si>
  <si>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</si>
  <si>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</si>
  <si>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</si>
  <si>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</si>
  <si>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</si>
  <si>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</si>
  <si>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</si>
  <si>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</si>
  <si>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</si>
  <si>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</si>
  <si>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</si>
  <si>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</si>
  <si>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</si>
  <si>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</si>
  <si>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</si>
  <si>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</si>
  <si>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</si>
  <si>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</si>
  <si>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</si>
  <si>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</si>
  <si>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</si>
  <si>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</si>
  <si>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</si>
  <si>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</si>
  <si>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</si>
  <si>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</si>
  <si>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</si>
  <si>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</si>
  <si>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</si>
  <si>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</si>
  <si>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</si>
  <si>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</si>
  <si>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</si>
  <si>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>г. Электрические сети с заменой электролампочек  (опломбировка)</t>
  </si>
  <si>
    <t>к. Прочие работы (списывание показаний)</t>
  </si>
  <si>
    <t xml:space="preserve">коммунальным услугам жилого дома № 1 ул. Тружениц за 1 квартал  </t>
  </si>
  <si>
    <t xml:space="preserve">5.начислено за 1 квартал  </t>
  </si>
  <si>
    <t xml:space="preserve">коммунальным услугам жилого дома № 1 ул. Тружениц за 2 квартал  </t>
  </si>
  <si>
    <t xml:space="preserve">5.начислено за 2 квартал  </t>
  </si>
  <si>
    <t xml:space="preserve">коммунальным услугам жилого дома № 1 ул. Тружениц за 3 квартал  </t>
  </si>
  <si>
    <t xml:space="preserve">5.начислено за 3 квартал  </t>
  </si>
  <si>
    <t xml:space="preserve">коммунальным услугам жилого дома № 1 ул. Тружениц за 4 квартал  </t>
  </si>
  <si>
    <t xml:space="preserve">5.начислено за 4 квартал  </t>
  </si>
  <si>
    <t xml:space="preserve">коммунальным услугам жилого дома № 1  ул. Тружениц  за январь </t>
  </si>
  <si>
    <t xml:space="preserve">5. Тариф  </t>
  </si>
  <si>
    <t xml:space="preserve">5. Тариф </t>
  </si>
  <si>
    <t xml:space="preserve">коммунальным услугам жилого дома № 1 ул. Тружениц за февраль  </t>
  </si>
  <si>
    <t xml:space="preserve">коммунальным услугам жилого дома № 1 ул. Тружениц  за март  </t>
  </si>
  <si>
    <t xml:space="preserve">6.начислено за ноябрь   </t>
  </si>
  <si>
    <t xml:space="preserve">6.начислено за декабрь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</si>
  <si>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</si>
  <si>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</si>
  <si>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</si>
  <si>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</si>
  <si>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</si>
  <si>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</si>
  <si>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</si>
  <si>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</si>
  <si>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</si>
  <si>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</si>
  <si>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</si>
  <si>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</si>
  <si>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</si>
  <si>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</si>
  <si>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</si>
  <si>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</si>
  <si>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</si>
  <si>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</si>
  <si>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</si>
  <si>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</si>
  <si>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</si>
  <si>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</si>
  <si>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</si>
  <si>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</si>
  <si>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</si>
  <si>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</si>
  <si>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</si>
  <si>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</si>
  <si>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</si>
  <si>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</si>
  <si>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</si>
  <si>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</si>
  <si>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</si>
  <si>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</si>
  <si>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</si>
  <si>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</si>
  <si>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</si>
  <si>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   5. Тариф 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</si>
  <si>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</si>
  <si>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</si>
  <si>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</si>
  <si>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</si>
  <si>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</si>
  <si>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</si>
  <si>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(очистка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</si>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</sst>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26" sqref="A26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>
        <v>-4197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491.2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12127.728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6085.968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309.45599999999996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2269.344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1473.6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Лист2!K15*3</f>
        <v>330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10468.368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39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2">
        <f>K8+K4-K15</f>
        <v>-2537.6400000000012</v>
      </c>
      <c r="L20" s="16"/>
    </row>
    <row r="21" spans="1:13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/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491.2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12</v>
      </c>
    </row>
    <row r="24" spans="1:13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12451.92</v>
      </c>
      <c r="M24" s="16"/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97</v>
      </c>
      <c r="B26" s="6"/>
      <c r="C26" s="6"/>
      <c r="D26" s="3"/>
      <c r="E26" s="3"/>
      <c r="F26" s="3"/>
      <c r="G26" s="3"/>
      <c r="H26" s="3"/>
      <c r="I26" s="3"/>
      <c r="J26" s="4"/>
      <c r="K26" s="15">
        <f>Лист2!AI36*3</f>
        <v>6085.968</v>
      </c>
    </row>
    <row r="27" spans="1:11" ht="15.75">
      <c r="A27" s="7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309.45599999999996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2431.44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1473.6</v>
      </c>
    </row>
    <row r="30" spans="1:11" ht="15.75">
      <c r="A30" s="7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Лист2!K41+Лист2!W41+Лист2!AI41+Лист2!AI40</f>
        <v>492.096</v>
      </c>
    </row>
    <row r="31" spans="1:11" ht="15">
      <c r="A31" s="2" t="s">
        <v>12</v>
      </c>
      <c r="B31" s="3"/>
      <c r="C31" s="3"/>
      <c r="D31" s="3"/>
      <c r="E31" s="3"/>
      <c r="F31" s="3"/>
      <c r="G31" s="3"/>
      <c r="H31" s="3"/>
      <c r="I31" s="3"/>
      <c r="J31" s="4"/>
      <c r="K31" s="15">
        <f>K26+K27+K28+K29+K30</f>
        <v>10792.56</v>
      </c>
    </row>
    <row r="32" spans="2:11" ht="15">
      <c r="B32" s="27"/>
      <c r="C32" s="27"/>
      <c r="D32" s="27"/>
      <c r="E32" s="27"/>
      <c r="F32" s="27"/>
      <c r="G32" s="27"/>
      <c r="H32" s="27"/>
      <c r="I32" s="27"/>
      <c r="J32" s="23"/>
      <c r="K32" s="28"/>
    </row>
    <row r="33" spans="1:11" ht="15">
      <c r="A33" s="1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2" t="s">
        <v>60</v>
      </c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>
        <f>K24+K20-K31</f>
        <v>-878.2800000000007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2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K22</f>
        <v>491.2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4">
        <f>K23</f>
        <v>12</v>
      </c>
    </row>
    <row r="41" spans="1:11" ht="15.75">
      <c r="A41" s="2"/>
      <c r="B41" s="6" t="s">
        <v>2</v>
      </c>
      <c r="C41" s="3"/>
      <c r="D41" s="3"/>
      <c r="E41" s="3"/>
      <c r="F41" s="3"/>
      <c r="G41" s="3"/>
      <c r="H41" s="3"/>
      <c r="I41" s="3"/>
      <c r="J41" s="4"/>
      <c r="K41" s="15">
        <f>Лист2!K60+Лист2!W60+Лист2!AI60</f>
        <v>13100.304</v>
      </c>
    </row>
    <row r="42" spans="1:11" ht="15.75">
      <c r="A42" s="7" t="s">
        <v>97</v>
      </c>
      <c r="B42" s="6"/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K26</f>
        <v>6085.968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K27</f>
        <v>309.45599999999996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Лист2!AI64*3</f>
        <v>2755.632</v>
      </c>
    </row>
    <row r="46" spans="1:11" ht="15.75">
      <c r="A46" s="7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Лист2!W65*3</f>
        <v>1473.6</v>
      </c>
    </row>
    <row r="47" spans="1:11" ht="15">
      <c r="A47" s="8" t="s">
        <v>12</v>
      </c>
      <c r="B47" s="3"/>
      <c r="C47" s="3"/>
      <c r="D47" s="3"/>
      <c r="E47" s="3"/>
      <c r="F47" s="3"/>
      <c r="G47" s="3"/>
      <c r="H47" s="3"/>
      <c r="I47" s="3"/>
      <c r="J47" s="4"/>
      <c r="K47" s="15">
        <f>Лист2!AI66+Лист2!AI67+Лист2!W66+Лист2!W67+Лист2!K66+Лист2!K67</f>
        <v>816.288</v>
      </c>
    </row>
    <row r="48" spans="2:11" ht="15"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11440.944000000001</v>
      </c>
    </row>
    <row r="49" ht="15">
      <c r="A49" s="1"/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2" t="s">
        <v>62</v>
      </c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2">
        <f>K41+K37-K48</f>
        <v>781.0799999999981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491.2</v>
      </c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12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5">
        <f>K41</f>
        <v>13100.304</v>
      </c>
    </row>
    <row r="58" spans="1:11" ht="15.75">
      <c r="A58" s="7" t="s">
        <v>97</v>
      </c>
      <c r="B58" s="6"/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6085.968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309.45599999999996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2755.632</v>
      </c>
    </row>
    <row r="62" spans="1:11" ht="15.75">
      <c r="A62" s="7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1473.6</v>
      </c>
    </row>
    <row r="63" spans="1:11" ht="15">
      <c r="A63" s="8" t="s">
        <v>12</v>
      </c>
      <c r="B63" s="3"/>
      <c r="C63" s="3"/>
      <c r="D63" s="3"/>
      <c r="E63" s="3"/>
      <c r="F63" s="3"/>
      <c r="G63" s="3"/>
      <c r="H63" s="3"/>
      <c r="I63" s="3"/>
      <c r="J63" s="4"/>
      <c r="K63" s="15">
        <f>Лист2!K92+Лист2!K93+Лист2!W92+Лист2!W93+Лист2!AI92+Лист2!AI93</f>
        <v>1076.624</v>
      </c>
    </row>
    <row r="64" spans="2:11" ht="15"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11701.28</v>
      </c>
    </row>
    <row r="65" ht="15">
      <c r="A65" s="2" t="s">
        <v>64</v>
      </c>
    </row>
    <row r="66" spans="1:12" ht="15">
      <c r="A66" s="20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-4197</v>
      </c>
      <c r="L66" s="16"/>
    </row>
    <row r="67" spans="1:11" ht="15">
      <c r="A67" s="21" t="s">
        <v>66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K57*2+K24+K8</f>
        <v>50780.255999999994</v>
      </c>
    </row>
    <row r="68" spans="1:11" ht="15">
      <c r="A68" s="2" t="s">
        <v>67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K64+K48+K31+K15</f>
        <v>44403.152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22</v>
      </c>
    </row>
    <row r="70" spans="2:11" ht="12.75">
      <c r="B70" s="11"/>
      <c r="C70" s="11"/>
      <c r="D70" s="11"/>
      <c r="E70" s="11"/>
      <c r="F70" s="11"/>
      <c r="G70" s="11"/>
      <c r="H70" s="11"/>
      <c r="I70" s="11"/>
      <c r="J70" s="11"/>
      <c r="K70" s="15">
        <f>K66+K67-K68</f>
        <v>2180.103999999992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9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>
        <v>-4197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-3643.8799999999997</v>
      </c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-3090.7599999999993</v>
      </c>
      <c r="AJ4" s="16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491.2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491.2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491.2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8.23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4042.576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4042.576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4042.576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2028.656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2028.656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2028.656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103.15199999999999</v>
      </c>
      <c r="M12" s="7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103.15199999999999</v>
      </c>
      <c r="Y12" s="7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103.15199999999999</v>
      </c>
    </row>
    <row r="13" spans="1:35" ht="15.75">
      <c r="A13" s="7" t="s">
        <v>15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756.448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756.448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756.448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491.2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491.2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491.2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110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110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110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22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22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36</v>
      </c>
      <c r="B25" s="3"/>
      <c r="C25" s="3"/>
      <c r="D25" s="3"/>
      <c r="E25" s="3"/>
      <c r="F25" s="3"/>
      <c r="G25" s="3"/>
      <c r="H25" s="3"/>
      <c r="I25" s="3"/>
      <c r="J25" s="4"/>
      <c r="K25" s="5">
        <v>110</v>
      </c>
      <c r="M25" s="2" t="s">
        <v>36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110</v>
      </c>
      <c r="Y25" s="2" t="s">
        <v>36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110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3489.4559999999997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3489.4559999999997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3489.4559999999997</v>
      </c>
    </row>
    <row r="28" spans="1:33" ht="15.75">
      <c r="A28" s="1"/>
      <c r="B28" s="1"/>
      <c r="C28" s="1"/>
      <c r="D28" s="1"/>
      <c r="E28" s="1"/>
      <c r="F28" s="24" t="s">
        <v>30</v>
      </c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6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-2537.639999999999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-1984.5199999999986</v>
      </c>
      <c r="X29" s="16" t="s">
        <v>22</v>
      </c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-1431.3999999999983</v>
      </c>
      <c r="AJ29" s="16"/>
    </row>
    <row r="30" spans="1:35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22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491.2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491.2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491.2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12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v>8.23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8.23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4042.576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4042.576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4366.768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2028.656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2028.656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2028.656</v>
      </c>
    </row>
    <row r="37" spans="1:35" ht="15.75">
      <c r="A37" s="7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103.15199999999999</v>
      </c>
      <c r="M37" s="7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103.15199999999999</v>
      </c>
      <c r="Y37" s="7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103.15199999999999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756.448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756.448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918.544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491.2</v>
      </c>
      <c r="L39" s="19"/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491.2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491.2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L40" s="19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AI31*0.33</f>
        <v>162.096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110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110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110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22</v>
      </c>
      <c r="M45" s="2" t="s">
        <v>35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22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22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36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110</v>
      </c>
      <c r="M51" s="2" t="s">
        <v>36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110</v>
      </c>
      <c r="Y51" s="2" t="s">
        <v>36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110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3489.4559999999997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3489.4559999999997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3813.6479999999997</v>
      </c>
    </row>
    <row r="54" spans="5:30" ht="12.75">
      <c r="E54" s="17" t="s">
        <v>16</v>
      </c>
      <c r="R54" s="18" t="s">
        <v>17</v>
      </c>
      <c r="AD54" s="18" t="s">
        <v>18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-878.2799999999979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5">
        <f>K60+K55-K78</f>
        <v>-325.1599999999976</v>
      </c>
      <c r="X55" s="16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2"/>
      <c r="AJ55" s="16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W60+W55-W78</f>
        <v>227.96000000000276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491.2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491.2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491.2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5" t="s">
        <v>89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4366.768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4366.768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4366.768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2028.656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0" ref="W62:W67">K62</f>
        <v>2028.656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 aca="true" t="shared" si="1" ref="AI62:AI67">W62</f>
        <v>2028.656</v>
      </c>
    </row>
    <row r="63" spans="1:35" ht="15.75">
      <c r="A63" s="7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103.15199999999999</v>
      </c>
      <c r="M63" s="7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0"/>
        <v>103.15199999999999</v>
      </c>
      <c r="Y63" s="7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 t="shared" si="1"/>
        <v>103.15199999999999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918.544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0"/>
        <v>918.544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 t="shared" si="1"/>
        <v>918.544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491.2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0"/>
        <v>491.2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 t="shared" si="1"/>
        <v>491.2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162.096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0"/>
        <v>162.096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 t="shared" si="1"/>
        <v>162.096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K51</f>
        <v>110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0"/>
        <v>110</v>
      </c>
      <c r="X67" s="19"/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 t="shared" si="1"/>
        <v>110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110</v>
      </c>
      <c r="M77" s="2" t="s">
        <v>36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110</v>
      </c>
      <c r="Y77" s="2" t="s">
        <v>36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110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3813.6479999999997</v>
      </c>
      <c r="L78" s="19"/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3813.6479999999997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3813.6479999999997</v>
      </c>
    </row>
    <row r="80" spans="5:30" ht="12.75">
      <c r="E80" s="17" t="s">
        <v>19</v>
      </c>
      <c r="R80" s="18" t="s">
        <v>20</v>
      </c>
      <c r="AD80" s="18" t="s">
        <v>21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5"/>
      <c r="L81" s="16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2"/>
      <c r="X81" s="19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2"/>
      <c r="AJ81" s="16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781.0800000000031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1496.296000000004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2211.5120000000043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491.2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491.2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491.2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52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4366.768</v>
      </c>
      <c r="M86" s="2" t="s">
        <v>50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4366.768</v>
      </c>
      <c r="Y86" s="2" t="s">
        <v>51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4366.768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 aca="true" t="shared" si="2" ref="K88:K93">K62</f>
        <v>2028.656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3" ref="W88:W93">K88</f>
        <v>2028.656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2028.656</v>
      </c>
    </row>
    <row r="89" spans="1:35" ht="15.75">
      <c r="A89" s="7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5">
        <f t="shared" si="2"/>
        <v>103.15199999999999</v>
      </c>
      <c r="M89" s="7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3"/>
        <v>103.15199999999999</v>
      </c>
      <c r="Y89" s="7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103.15199999999999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 t="shared" si="2"/>
        <v>918.544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3"/>
        <v>918.544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918.544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 t="shared" si="2"/>
        <v>491.2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3"/>
        <v>491.2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491.2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3"/>
        <v>0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 t="shared" si="2"/>
        <v>110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3"/>
        <v>110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AI99+AI103</f>
        <v>856.624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96</v>
      </c>
      <c r="Z99" s="3"/>
      <c r="AA99" s="3"/>
      <c r="AB99" s="3"/>
      <c r="AC99" s="3"/>
      <c r="AD99" s="3"/>
      <c r="AE99" s="3"/>
      <c r="AF99" s="3"/>
      <c r="AG99" s="3"/>
      <c r="AH99" s="4"/>
      <c r="AI99" s="29">
        <f>AI83*0.38*4</f>
        <v>746.624</v>
      </c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36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110</v>
      </c>
      <c r="M103" s="2" t="s">
        <v>36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110</v>
      </c>
      <c r="Y103" s="2" t="s">
        <v>36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110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3651.5519999999997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3651.5519999999997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4398.1759999999995</v>
      </c>
    </row>
    <row r="106" ht="12.75">
      <c r="AI106" s="19" t="s">
        <v>22</v>
      </c>
    </row>
    <row r="107" ht="12.75">
      <c r="AI107" s="26">
        <f>AI82+AI86-AI104</f>
        <v>2180.104000000005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2013-07-11T09:04:57Z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