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<sst xmlns="http://schemas.openxmlformats.org/spreadsheetml/2006/main" count="382" uniqueCount="114">
  <si>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</si>
  <si>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</si>
  <si>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</si>
  <si>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</si>
  <si>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</si>
  <si>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</si>
  <si>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</si>
  <si>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</si>
  <si>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</si>
  <si>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</si>
  <si>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</si>
  <si>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</si>
  <si>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</si>
  <si>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</si>
  <si>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</si>
  <si>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</si>
  <si>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</si>
  <si>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</si>
  <si>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</si>
  <si>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</si>
  <si>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</si>
  <si>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</si>
  <si>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в. Сети отопления (Наладка системы отопления)</t>
  </si>
  <si>
    <t xml:space="preserve">6.начислено за январь   </t>
  </si>
  <si>
    <t xml:space="preserve">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</si>
  <si>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</si>
  <si>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</si>
  <si>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</si>
  <si>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</si>
  <si>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</si>
  <si>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</si>
  <si>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</si>
  <si>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</si>
  <si>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</si>
  <si>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</si>
  <si>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</si>
  <si>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</si>
  <si>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</si>
  <si>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Итого расходов </t>
  </si>
  <si>
    <t xml:space="preserve">в. Сети отопления  </t>
  </si>
  <si>
    <t xml:space="preserve">5.начислено за 4 квартал  </t>
  </si>
  <si>
    <t xml:space="preserve">коммунальным услугам жилого дома № 4 ул. Освобождения за 4 квартал  </t>
  </si>
  <si>
    <t xml:space="preserve">5.начислено за 3 квартал </t>
  </si>
  <si>
    <t xml:space="preserve">коммунальным услугам жилого дома № 4 ул. Освобождения за 3 квартал  </t>
  </si>
  <si>
    <t xml:space="preserve">5.начислено за 2 квартал  </t>
  </si>
  <si>
    <t xml:space="preserve">коммунальным услугам жилого дома № 4 ул. Освобождения за 2 квартал  </t>
  </si>
  <si>
    <t xml:space="preserve">5.начислено за 1 квартал  </t>
  </si>
  <si>
    <t xml:space="preserve">коммунальным услугам жилого дома № 4 ул. Освобождения за 1 квартал  </t>
  </si>
  <si>
    <t xml:space="preserve">коммунальным услугам жилого дома № 4  ул. Освобождения  за январь  </t>
  </si>
  <si>
    <t xml:space="preserve">5. Тариф  </t>
  </si>
  <si>
    <t xml:space="preserve">коммунальным услугам жилого дома № 4 ул. Освобождения за февраль  </t>
  </si>
  <si>
    <t xml:space="preserve">5. Тариф </t>
  </si>
  <si>
    <t xml:space="preserve">6.начислено за февраль   </t>
  </si>
  <si>
    <t xml:space="preserve">коммунальным услугам жилого дома № 4  ул. Освобождения  за март  </t>
  </si>
  <si>
    <t xml:space="preserve">6.начислено за июнь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</si>
  <si>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</si>
  <si>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</si>
  <si>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</si>
  <si>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 (ремонт примыканий)</t>
  </si>
  <si>
    <t>е. Текущий ремонт подъездов (швы на фасаде)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</si>
  <si>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</si>
  <si>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</si>
  <si>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</si>
  <si>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</si>
  <si>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</si>
  <si>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</si>
  <si>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</si>
  <si>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</si>
  <si>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</si>
  <si>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</si>
  <si>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</si>
  <si>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</si>
  <si>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</si>
  <si>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</si>
  <si>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</si>
  <si>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>1. Задолженность по содержанию и текущему ремонту жилого дома на 01.02.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</si>
  <si>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</si>
  <si>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</si>
  <si>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</si>
  <si>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</si>
  <si>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</si>
  <si>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</si>
  <si>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</si>
  <si>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</si>
  <si>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</si>
  <si>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</si>
  <si>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</si>
  <si>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</si>
  <si>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</si>
  <si>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</si>
  <si>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</si>
  <si>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</si>
  <si>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</si>
  <si>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</si>
  <si>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</si>
  <si>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</si>
  <si>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</si>
  <si>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и. Остекление окон в местах общего пользования  </t>
  </si>
  <si>
    <t xml:space="preserve">ж.Смена входных дверей в местах общего пользования  </t>
  </si>
  <si>
    <t>е. Текущий ремонт подъездов (очистка кровли и сткпенек от снега)</t>
  </si>
  <si>
    <t>ж.Смена входных дверей в местах общего пользования(кодовый замок)</t>
  </si>
  <si>
    <t>е. Текущий ремонт подъездов (очистка снега)</t>
  </si>
  <si>
    <t>и. Остекление окон в местах общего пользования (экспертиза дома)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</si>
  <si>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</si>
  <si>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</si>
  <si>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 </t>
  </si>
  <si>
    <t>е. Текущий ремонт подъездов (окраска газовых труб)</t>
  </si>
  <si>
    <t xml:space="preserve">з. Смена оконных блоков в местах общего пользования </t>
  </si>
  <si>
    <t xml:space="preserve">е. Текущий ремонт подъездов </t>
  </si>
  <si>
    <t>з. Смена оконных блоков   ( ремонт крыши и вентканалов)</t>
  </si>
  <si>
    <t>и. Остекление окон в местах общего пользования (обследование вентканала)</t>
  </si>
  <si>
    <t>з. Смена оконных блоков в местах общего пользования (обследование крыши)</t>
  </si>
  <si>
    <t>ж.Смена входных дверей в местах общего пользования (очистка крыши от снега)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</si>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</sst>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60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61</v>
      </c>
      <c r="B5" s="3"/>
      <c r="C5" s="3"/>
      <c r="D5" s="3"/>
      <c r="E5" s="3"/>
      <c r="F5" s="3"/>
      <c r="G5" s="3"/>
      <c r="H5" s="3"/>
      <c r="I5" s="3"/>
      <c r="J5" s="4"/>
      <c r="K5" s="13">
        <v>101072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3290.3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60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89923.89899999999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113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40766.817</v>
      </c>
    </row>
    <row r="11" spans="1:11" ht="15.75">
      <c r="A11" s="8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2072.889</v>
      </c>
    </row>
    <row r="12" spans="1:11" ht="15.75">
      <c r="A12" s="8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15201.186000000002</v>
      </c>
    </row>
    <row r="13" spans="1:11" ht="15.75">
      <c r="A13" s="8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9870.900000000001</v>
      </c>
    </row>
    <row r="14" spans="1:11" ht="15.75">
      <c r="A14" s="8" t="s">
        <v>57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Лист2!W15+Лист2!AI15+Лист2!K15</f>
        <v>41416</v>
      </c>
    </row>
    <row r="15" spans="1:11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109327.79200000002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62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1" ht="15">
      <c r="A21" s="2" t="s">
        <v>63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81668.10699999996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v>3290.3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60</v>
      </c>
    </row>
    <row r="24" spans="1:11" ht="15">
      <c r="A24" s="2" t="s">
        <v>44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Лист2!K9*2+Лист2!AI34</f>
        <v>92325.818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113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40766.817</v>
      </c>
    </row>
    <row r="27" spans="1:11" ht="15.75">
      <c r="A27" s="8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2072.889</v>
      </c>
    </row>
    <row r="28" spans="1:11" ht="15.75">
      <c r="A28" s="8" t="s">
        <v>55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Лист2!W38*2+Лист2!AI38</f>
        <v>16418.597</v>
      </c>
    </row>
    <row r="29" spans="1:11" ht="15.75">
      <c r="A29" s="8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9870.900000000001</v>
      </c>
    </row>
    <row r="30" spans="1:11" ht="15.75">
      <c r="A30" s="8" t="s">
        <v>57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Лист2!AI40+Лист2!AI41+Лист2!W41+Лист2!K41</f>
        <v>42733.508</v>
      </c>
    </row>
    <row r="31" spans="1:11" ht="15">
      <c r="A31" s="9" t="s">
        <v>13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111862.71100000001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3"/>
    </row>
    <row r="37" spans="1:12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6">
        <f>K21+K24-K31</f>
        <v>62131.21399999995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3290.3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60</v>
      </c>
    </row>
    <row r="40" spans="1:11" ht="15">
      <c r="A40" s="2" t="s">
        <v>42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97129.656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113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40766.817</v>
      </c>
    </row>
    <row r="43" spans="1:11" ht="15.75">
      <c r="A43" s="8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2072.889</v>
      </c>
    </row>
    <row r="44" spans="1:11" ht="15.75">
      <c r="A44" s="8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Лист2!K64*3</f>
        <v>18853.419</v>
      </c>
    </row>
    <row r="45" spans="1:11" ht="15.75">
      <c r="A45" s="8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9870.900000000001</v>
      </c>
    </row>
    <row r="46" spans="1:11" ht="15.75">
      <c r="A46" s="8" t="s">
        <v>57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39243.524</v>
      </c>
    </row>
    <row r="47" spans="1:11" ht="15">
      <c r="A47" s="9" t="s">
        <v>13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110807.549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66</v>
      </c>
      <c r="B52" s="3"/>
      <c r="C52" s="3"/>
      <c r="D52" s="3"/>
      <c r="E52" s="3"/>
      <c r="F52" s="3"/>
      <c r="G52" s="3"/>
      <c r="H52" s="3"/>
      <c r="I52" s="3"/>
      <c r="J52" s="4"/>
      <c r="K52" s="13"/>
    </row>
    <row r="53" spans="1:12" ht="15">
      <c r="A53" s="2" t="s">
        <v>67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48453.32099999994</v>
      </c>
      <c r="L53" s="17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3290.3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60</v>
      </c>
    </row>
    <row r="56" spans="1:11" ht="15">
      <c r="A56" s="2" t="s">
        <v>40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97129.656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113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40766.817</v>
      </c>
    </row>
    <row r="59" spans="1:11" ht="15.75">
      <c r="A59" s="8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2072.889</v>
      </c>
    </row>
    <row r="60" spans="1:11" ht="15.75">
      <c r="A60" s="8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18853.419</v>
      </c>
    </row>
    <row r="61" spans="1:11" ht="15.75">
      <c r="A61" s="8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9870.900000000001</v>
      </c>
    </row>
    <row r="62" spans="1:11" ht="15.75">
      <c r="A62" s="8" t="s">
        <v>57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Лист2!AI92+Лист2!AI93+Лист2!W92+Лист2!W93+Лист2!K92+Лист2!K93</f>
        <v>25228.78</v>
      </c>
    </row>
    <row r="63" spans="1:14" ht="15">
      <c r="A63" s="9" t="s">
        <v>13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96792.80500000001</v>
      </c>
      <c r="N63" s="18"/>
    </row>
    <row r="65" spans="1:11" ht="15">
      <c r="A65" s="2" t="s">
        <v>68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101072</v>
      </c>
    </row>
    <row r="66" spans="1:11" ht="15">
      <c r="A66" s="22" t="s">
        <v>69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376509.029</v>
      </c>
    </row>
    <row r="67" spans="1:11" ht="15">
      <c r="A67" s="23" t="s">
        <v>70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428790.857</v>
      </c>
    </row>
    <row r="68" spans="1:11" ht="15">
      <c r="A68" s="2" t="s">
        <v>71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72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48790.17199999996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125" style="0" customWidth="1"/>
    <col min="22" max="22" width="18.6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75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96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6" ht="15">
      <c r="A5" s="2" t="s">
        <v>74</v>
      </c>
      <c r="B5" s="3"/>
      <c r="C5" s="3"/>
      <c r="D5" s="3"/>
      <c r="E5" s="3"/>
      <c r="F5" s="3"/>
      <c r="G5" s="3"/>
      <c r="H5" s="3"/>
      <c r="I5" s="3"/>
      <c r="J5" s="4"/>
      <c r="K5" s="13">
        <v>101072</v>
      </c>
      <c r="M5" s="2" t="s">
        <v>76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95670.369</v>
      </c>
      <c r="Y5" s="2" t="s">
        <v>95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84555.73800000001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3290.3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3290.3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3290.3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60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9.11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29974.632999999998</v>
      </c>
      <c r="M9" s="2" t="s">
        <v>52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29974.632999999998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29974.632999999998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113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13588.939</v>
      </c>
      <c r="M11" s="8" t="s">
        <v>113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13588.939</v>
      </c>
      <c r="Y11" s="8" t="s">
        <v>113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13588.939</v>
      </c>
    </row>
    <row r="12" spans="1:35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690.963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690.963</v>
      </c>
      <c r="Y12" s="8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690.963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5067.062000000001</v>
      </c>
      <c r="M13" s="8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5067.062000000001</v>
      </c>
      <c r="Y13" s="8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5067.062000000001</v>
      </c>
    </row>
    <row r="14" spans="1:35" ht="15.75">
      <c r="A14" s="8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3290.3</v>
      </c>
      <c r="M14" s="8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3290.3</v>
      </c>
      <c r="Y14" s="8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3290.3</v>
      </c>
    </row>
    <row r="15" spans="1:35" ht="15.75">
      <c r="A15" s="8" t="s">
        <v>57</v>
      </c>
      <c r="B15" s="7"/>
      <c r="C15" s="7"/>
      <c r="D15" s="7"/>
      <c r="E15" s="7"/>
      <c r="F15" s="7"/>
      <c r="G15" s="7"/>
      <c r="H15" s="7"/>
      <c r="I15" s="3"/>
      <c r="J15" s="4"/>
      <c r="K15" s="15">
        <f>K18+K19+K20+K21+K25</f>
        <v>12739</v>
      </c>
      <c r="M15" s="8" t="s">
        <v>57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W19+W20+W25</f>
        <v>18452</v>
      </c>
      <c r="Y15" s="8" t="s">
        <v>57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AI19+AI20+AI21+AI22+AI25</f>
        <v>10225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>
        <v>1315</v>
      </c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>
        <f>1505+877</f>
        <v>2382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>
        <v>779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1006</v>
      </c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f>4150+877</f>
        <v>5027</v>
      </c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>
        <f>12923+4150</f>
        <v>17073</v>
      </c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f>4150+1245</f>
        <v>5395</v>
      </c>
    </row>
    <row r="21" spans="1:35" ht="15">
      <c r="A21" s="2" t="s">
        <v>99</v>
      </c>
      <c r="B21" s="3"/>
      <c r="C21" s="3"/>
      <c r="D21" s="3"/>
      <c r="E21" s="3"/>
      <c r="F21" s="3"/>
      <c r="G21" s="3"/>
      <c r="H21" s="3"/>
      <c r="I21" s="3"/>
      <c r="J21" s="4"/>
      <c r="K21" s="5">
        <f>2191+1224</f>
        <v>3415</v>
      </c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101</v>
      </c>
      <c r="Z21" s="3"/>
      <c r="AA21" s="3"/>
      <c r="AB21" s="3"/>
      <c r="AC21" s="3"/>
      <c r="AD21" s="3"/>
      <c r="AE21" s="3"/>
      <c r="AF21" s="3"/>
      <c r="AG21" s="3"/>
      <c r="AH21" s="4"/>
      <c r="AI21" s="5">
        <v>1224</v>
      </c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100</v>
      </c>
      <c r="Z22" s="3"/>
      <c r="AA22" s="3"/>
      <c r="AB22" s="3"/>
      <c r="AC22" s="3"/>
      <c r="AD22" s="3"/>
      <c r="AE22" s="3"/>
      <c r="AF22" s="3"/>
      <c r="AG22" s="3"/>
      <c r="AH22" s="4"/>
      <c r="AI22" s="5">
        <v>2000</v>
      </c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37</v>
      </c>
      <c r="B25" s="3"/>
      <c r="C25" s="3"/>
      <c r="D25" s="3"/>
      <c r="E25" s="3"/>
      <c r="F25" s="3"/>
      <c r="G25" s="3"/>
      <c r="H25" s="3"/>
      <c r="I25" s="3"/>
      <c r="J25" s="4"/>
      <c r="K25" s="5">
        <v>600</v>
      </c>
      <c r="M25" s="2" t="s">
        <v>37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600</v>
      </c>
      <c r="Y25" s="2" t="s">
        <v>37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600</v>
      </c>
    </row>
    <row r="26" spans="1:35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35376.263999999996</v>
      </c>
      <c r="M26" s="9" t="s">
        <v>13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41089.263999999996</v>
      </c>
      <c r="Y26" s="9" t="s">
        <v>13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32862.263999999996</v>
      </c>
    </row>
    <row r="28" spans="1:33" ht="15.75">
      <c r="A28" s="1"/>
      <c r="B28" s="1"/>
      <c r="C28" s="1"/>
      <c r="D28" s="1"/>
      <c r="E28" s="25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27</v>
      </c>
      <c r="S28" s="1"/>
      <c r="T28" s="1"/>
      <c r="U28" s="1"/>
      <c r="Y28" s="1"/>
      <c r="Z28" s="1"/>
      <c r="AA28" s="1"/>
      <c r="AB28" s="1"/>
      <c r="AC28" s="1"/>
      <c r="AD28" s="25" t="s">
        <v>26</v>
      </c>
      <c r="AE28" s="1"/>
      <c r="AF28" s="1"/>
      <c r="AG28" s="1"/>
    </row>
    <row r="29" spans="1:35" ht="15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79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94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78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81668.10700000002</v>
      </c>
      <c r="M30" s="2" t="s">
        <v>80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70102.47600000002</v>
      </c>
      <c r="Y30" s="2" t="s">
        <v>93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58298.84500000003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3290.3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3290.3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3290.3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60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60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60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9.11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9.11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9.84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29974.632999999998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29974.632999999998</v>
      </c>
      <c r="Y34" s="2" t="s">
        <v>54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32376.552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113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13588.939</v>
      </c>
      <c r="M36" s="8" t="s">
        <v>113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13588.939</v>
      </c>
      <c r="Y36" s="8" t="s">
        <v>113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13588.939</v>
      </c>
    </row>
    <row r="37" spans="1:35" ht="15.75">
      <c r="A37" s="8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690.963</v>
      </c>
      <c r="M37" s="8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690.963</v>
      </c>
      <c r="Y37" s="8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690.963</v>
      </c>
    </row>
    <row r="38" spans="1:35" ht="15.75">
      <c r="A38" s="8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5067.062000000001</v>
      </c>
      <c r="M38" s="8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5067.062000000001</v>
      </c>
      <c r="Y38" s="8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AI31*1.91</f>
        <v>6284.473</v>
      </c>
    </row>
    <row r="39" spans="1:35" ht="15.75">
      <c r="A39" s="8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3290.3</v>
      </c>
      <c r="M39" s="8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3290.3</v>
      </c>
      <c r="Y39" s="8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3290.3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103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AI31*0.36</f>
        <v>1184.508</v>
      </c>
    </row>
    <row r="41" spans="1:35" ht="15.75">
      <c r="A41" s="8" t="s">
        <v>57</v>
      </c>
      <c r="B41" s="7"/>
      <c r="C41" s="7"/>
      <c r="D41" s="7"/>
      <c r="E41" s="7"/>
      <c r="F41" s="7"/>
      <c r="G41" s="7"/>
      <c r="H41" s="7"/>
      <c r="I41" s="3"/>
      <c r="J41" s="4"/>
      <c r="K41" s="15">
        <f>K42+K45+K46+K51</f>
        <v>18903</v>
      </c>
      <c r="M41" s="8" t="s">
        <v>57</v>
      </c>
      <c r="N41" s="7"/>
      <c r="O41" s="7"/>
      <c r="P41" s="7"/>
      <c r="Q41" s="7"/>
      <c r="R41" s="7"/>
      <c r="S41" s="7"/>
      <c r="T41" s="7"/>
      <c r="U41" s="3"/>
      <c r="V41" s="4"/>
      <c r="W41" s="15">
        <f>W42+W46+W50+W51</f>
        <v>19141</v>
      </c>
      <c r="Y41" s="8" t="s">
        <v>104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AI46+AI51</f>
        <v>3505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>
        <v>7566</v>
      </c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>
        <v>2241</v>
      </c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24</v>
      </c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f>1706+731</f>
        <v>2437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24</v>
      </c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>
        <f>4150+4150</f>
        <v>8300</v>
      </c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>
        <f>4150+4150</f>
        <v>8300</v>
      </c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>
        <v>2905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105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24</v>
      </c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102</v>
      </c>
      <c r="N50" s="3"/>
      <c r="O50" s="3"/>
      <c r="P50" s="3"/>
      <c r="Q50" s="3"/>
      <c r="R50" s="3"/>
      <c r="S50" s="3"/>
      <c r="T50" s="3"/>
      <c r="U50" s="3"/>
      <c r="V50" s="4"/>
      <c r="W50" s="5">
        <v>8000</v>
      </c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37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600</v>
      </c>
      <c r="M51" s="2" t="s">
        <v>37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600</v>
      </c>
      <c r="Y51" s="2" t="s">
        <v>37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600</v>
      </c>
    </row>
    <row r="52" spans="1:35" ht="15">
      <c r="A52" s="9" t="s">
        <v>13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41540.263999999996</v>
      </c>
      <c r="M52" s="9" t="s">
        <v>13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41778.263999999996</v>
      </c>
      <c r="Y52" s="9" t="s">
        <v>13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28544.183</v>
      </c>
    </row>
    <row r="54" spans="5:30" ht="12.75">
      <c r="E54" s="20" t="s">
        <v>16</v>
      </c>
      <c r="R54" s="21" t="s">
        <v>17</v>
      </c>
      <c r="AD54" s="21" t="s">
        <v>18</v>
      </c>
    </row>
    <row r="55" spans="1:35" ht="15">
      <c r="A55" s="2" t="s">
        <v>81</v>
      </c>
      <c r="B55" s="3"/>
      <c r="C55" s="3"/>
      <c r="D55" s="3"/>
      <c r="E55" s="3"/>
      <c r="F55" s="3"/>
      <c r="G55" s="3"/>
      <c r="H55" s="3"/>
      <c r="I55" s="3"/>
      <c r="J55" s="4"/>
      <c r="K55" s="19"/>
      <c r="M55" s="2" t="s">
        <v>83</v>
      </c>
      <c r="N55" s="3"/>
      <c r="O55" s="3"/>
      <c r="P55" s="3"/>
      <c r="Q55" s="3"/>
      <c r="R55" s="3"/>
      <c r="S55" s="3"/>
      <c r="T55" s="3"/>
      <c r="U55" s="3"/>
      <c r="V55" s="4"/>
      <c r="W55" s="19"/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82</v>
      </c>
      <c r="B56" s="3"/>
      <c r="C56" s="3"/>
      <c r="D56" s="3"/>
      <c r="E56" s="3"/>
      <c r="F56" s="3"/>
      <c r="G56" s="3"/>
      <c r="H56" s="3"/>
      <c r="I56" s="3"/>
      <c r="J56" s="4"/>
      <c r="K56" s="16">
        <f>AI30+AI34-AI52</f>
        <v>62131.21400000002</v>
      </c>
      <c r="M56" s="2" t="s">
        <v>84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66358.58300000001</v>
      </c>
      <c r="Y56" s="2" t="s">
        <v>91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69005.952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3290.3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3290.3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3290.3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60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60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60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9.84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9.84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9.84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32376.552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32376.552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32376.552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113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13588.939</v>
      </c>
      <c r="M62" s="8" t="s">
        <v>113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13588.939</v>
      </c>
      <c r="Y62" s="8" t="s">
        <v>113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13588.939</v>
      </c>
    </row>
    <row r="63" spans="1:35" ht="15.75">
      <c r="A63" s="8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690.963</v>
      </c>
      <c r="M63" s="8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690.963</v>
      </c>
      <c r="Y63" s="8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690.963</v>
      </c>
    </row>
    <row r="64" spans="1:35" ht="15.75">
      <c r="A64" s="8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6284.473</v>
      </c>
      <c r="M64" s="8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6284.473</v>
      </c>
      <c r="Y64" s="8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6284.473</v>
      </c>
    </row>
    <row r="65" spans="1:35" ht="15.75">
      <c r="A65" s="8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3290.3</v>
      </c>
      <c r="M65" s="8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3290.3</v>
      </c>
      <c r="Y65" s="8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3290.3</v>
      </c>
    </row>
    <row r="66" spans="1:35" ht="15.75">
      <c r="A66" s="8" t="s">
        <v>103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1184.508</v>
      </c>
      <c r="M66" s="8" t="s">
        <v>103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1184.508</v>
      </c>
      <c r="Y66" s="8" t="s">
        <v>103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1184.508</v>
      </c>
    </row>
    <row r="67" spans="1:35" ht="15.75">
      <c r="A67" s="8" t="s">
        <v>104</v>
      </c>
      <c r="B67" s="7"/>
      <c r="C67" s="7"/>
      <c r="D67" s="7"/>
      <c r="E67" s="7"/>
      <c r="F67" s="7"/>
      <c r="G67" s="7"/>
      <c r="H67" s="7"/>
      <c r="I67" s="3"/>
      <c r="J67" s="4"/>
      <c r="K67" s="15">
        <f>K69+K71+K73+K77</f>
        <v>3110</v>
      </c>
      <c r="M67" s="8" t="s">
        <v>104</v>
      </c>
      <c r="N67" s="7"/>
      <c r="O67" s="7"/>
      <c r="P67" s="7"/>
      <c r="Q67" s="7"/>
      <c r="R67" s="7"/>
      <c r="S67" s="7"/>
      <c r="T67" s="7"/>
      <c r="U67" s="3"/>
      <c r="V67" s="4"/>
      <c r="W67" s="15">
        <f>W70+W71+W77</f>
        <v>4690</v>
      </c>
      <c r="Y67" s="8" t="s">
        <v>104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AI70+AI71+AI75+AI77</f>
        <v>27890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24</v>
      </c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24</v>
      </c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>
        <v>1095</v>
      </c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 t="s">
        <v>24</v>
      </c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>
        <v>1201</v>
      </c>
      <c r="Y70" s="2" t="s">
        <v>39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f>1832+3290</f>
        <v>5122</v>
      </c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>
        <v>638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>
        <f>1392+1497</f>
        <v>2889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682</v>
      </c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 t="s">
        <v>24</v>
      </c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 t="s">
        <v>24</v>
      </c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 t="s">
        <v>24</v>
      </c>
    </row>
    <row r="73" spans="1:35" ht="15">
      <c r="A73" s="2" t="s">
        <v>106</v>
      </c>
      <c r="B73" s="3"/>
      <c r="C73" s="3"/>
      <c r="D73" s="3"/>
      <c r="E73" s="3"/>
      <c r="F73" s="3"/>
      <c r="G73" s="3"/>
      <c r="H73" s="3"/>
      <c r="I73" s="3"/>
      <c r="J73" s="4"/>
      <c r="K73" s="5">
        <v>777</v>
      </c>
      <c r="M73" s="2" t="s">
        <v>108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24</v>
      </c>
      <c r="Y73" s="2" t="s">
        <v>58</v>
      </c>
      <c r="Z73" s="3"/>
      <c r="AA73" s="3"/>
      <c r="AB73" s="3"/>
      <c r="AC73" s="3"/>
      <c r="AD73" s="3"/>
      <c r="AE73" s="3"/>
      <c r="AF73" s="3"/>
      <c r="AG73" s="3"/>
      <c r="AH73" s="4"/>
      <c r="AI73" s="5" t="s">
        <v>24</v>
      </c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107</v>
      </c>
      <c r="N75" s="10"/>
      <c r="O75" s="10"/>
      <c r="P75" s="10"/>
      <c r="Q75" s="10"/>
      <c r="R75" s="10"/>
      <c r="S75" s="10"/>
      <c r="T75" s="10"/>
      <c r="U75" s="10"/>
      <c r="V75" s="11"/>
      <c r="W75" s="5" t="s">
        <v>24</v>
      </c>
      <c r="Y75" s="9" t="s">
        <v>109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>
        <v>21486</v>
      </c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37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600</v>
      </c>
      <c r="M77" s="2" t="s">
        <v>37</v>
      </c>
      <c r="N77" s="3"/>
      <c r="O77" s="3"/>
      <c r="P77" s="3"/>
      <c r="Q77" s="3"/>
      <c r="R77" s="3"/>
      <c r="S77" s="3"/>
      <c r="T77" s="3"/>
      <c r="U77" s="3"/>
      <c r="V77" s="4"/>
      <c r="W77" s="5">
        <f>W51</f>
        <v>600</v>
      </c>
      <c r="Y77" s="2" t="s">
        <v>37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600</v>
      </c>
    </row>
    <row r="78" spans="1:35" ht="15">
      <c r="A78" s="9" t="s">
        <v>38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28149.183</v>
      </c>
      <c r="M78" s="9" t="s">
        <v>13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29729.183</v>
      </c>
      <c r="Y78" s="9" t="s">
        <v>13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52929.183000000005</v>
      </c>
    </row>
    <row r="80" spans="5:30" ht="12.75">
      <c r="E80" s="20" t="s">
        <v>19</v>
      </c>
      <c r="R80" s="21" t="s">
        <v>20</v>
      </c>
      <c r="AD80" s="21" t="s">
        <v>21</v>
      </c>
    </row>
    <row r="81" spans="1:35" ht="15">
      <c r="A81" s="2" t="s">
        <v>87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90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88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48453.320999999996</v>
      </c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43572.68999999999</v>
      </c>
      <c r="Y82" s="2" t="s">
        <v>89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W82+W86-W104</f>
        <v>48617.05899999998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3290.3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3290.3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3290.3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60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60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60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9.84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9.84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9.84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32376.552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32376.552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32376.552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113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13588.939</v>
      </c>
      <c r="M88" s="8" t="s">
        <v>113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13588.939</v>
      </c>
      <c r="Y88" s="8" t="s">
        <v>113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13588.939</v>
      </c>
    </row>
    <row r="89" spans="1:35" ht="15.75">
      <c r="A89" s="8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690.963</v>
      </c>
      <c r="M89" s="8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690.963</v>
      </c>
      <c r="Y89" s="8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690.963</v>
      </c>
    </row>
    <row r="90" spans="1:35" ht="15.75">
      <c r="A90" s="8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6284.473</v>
      </c>
      <c r="M90" s="8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6284.473</v>
      </c>
      <c r="Y90" s="8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6284.473</v>
      </c>
    </row>
    <row r="91" spans="1:35" ht="15.75">
      <c r="A91" s="8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3290.3</v>
      </c>
      <c r="M91" s="8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3290.3</v>
      </c>
      <c r="Y91" s="8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3290.3</v>
      </c>
    </row>
    <row r="92" spans="1:35" ht="15.75">
      <c r="A92" s="8" t="s">
        <v>103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1184.508</v>
      </c>
      <c r="M92" s="8" t="s">
        <v>103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1184.508</v>
      </c>
      <c r="Y92" s="8" t="s">
        <v>103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1184.508</v>
      </c>
    </row>
    <row r="93" spans="1:35" ht="15.75">
      <c r="A93" s="8" t="s">
        <v>104</v>
      </c>
      <c r="B93" s="7"/>
      <c r="C93" s="7"/>
      <c r="D93" s="7"/>
      <c r="E93" s="7"/>
      <c r="F93" s="7"/>
      <c r="G93" s="7"/>
      <c r="H93" s="7"/>
      <c r="I93" s="3"/>
      <c r="J93" s="4"/>
      <c r="K93" s="16">
        <f>K96+K97+K102+K103</f>
        <v>12218</v>
      </c>
      <c r="M93" s="8" t="s">
        <v>104</v>
      </c>
      <c r="N93" s="7"/>
      <c r="O93" s="7"/>
      <c r="P93" s="7"/>
      <c r="Q93" s="7"/>
      <c r="R93" s="7"/>
      <c r="S93" s="7"/>
      <c r="T93" s="7"/>
      <c r="U93" s="3"/>
      <c r="V93" s="4"/>
      <c r="W93" s="16">
        <f>W97+W103</f>
        <v>2293</v>
      </c>
      <c r="Y93" s="8" t="s">
        <v>104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AI97+AI100+AI101+AI103</f>
        <v>7164.256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24</v>
      </c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24</v>
      </c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24</v>
      </c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22</v>
      </c>
      <c r="B96" s="3"/>
      <c r="C96" s="3"/>
      <c r="D96" s="3"/>
      <c r="E96" s="3"/>
      <c r="F96" s="3"/>
      <c r="G96" s="3"/>
      <c r="H96" s="3"/>
      <c r="I96" s="3"/>
      <c r="J96" s="4"/>
      <c r="K96" s="6">
        <v>9430</v>
      </c>
      <c r="M96" s="2" t="s">
        <v>22</v>
      </c>
      <c r="N96" s="3"/>
      <c r="O96" s="3"/>
      <c r="P96" s="3"/>
      <c r="Q96" s="3"/>
      <c r="R96" s="3"/>
      <c r="S96" s="3"/>
      <c r="T96" s="3"/>
      <c r="U96" s="3"/>
      <c r="V96" s="4"/>
      <c r="W96" s="6" t="s">
        <v>24</v>
      </c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>
        <v>726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>
        <f>885+808</f>
        <v>1693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686</v>
      </c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 t="s">
        <v>24</v>
      </c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 t="s">
        <v>24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59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24</v>
      </c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24</v>
      </c>
      <c r="M100" s="2" t="s">
        <v>98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24</v>
      </c>
      <c r="Y100" s="2" t="s">
        <v>112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6">
        <f>AI83*0.38*4</f>
        <v>5001.256</v>
      </c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>
        <v>877</v>
      </c>
    </row>
    <row r="102" spans="1:35" ht="15">
      <c r="A102" s="2" t="s">
        <v>110</v>
      </c>
      <c r="B102" s="3"/>
      <c r="C102" s="3"/>
      <c r="D102" s="3"/>
      <c r="E102" s="3"/>
      <c r="F102" s="3"/>
      <c r="G102" s="3"/>
      <c r="H102" s="3"/>
      <c r="I102" s="3"/>
      <c r="J102" s="4"/>
      <c r="K102" s="5">
        <f>731*2</f>
        <v>1462</v>
      </c>
      <c r="M102" s="2" t="s">
        <v>97</v>
      </c>
      <c r="N102" s="3"/>
      <c r="O102" s="3"/>
      <c r="P102" s="3"/>
      <c r="Q102" s="3"/>
      <c r="R102" s="3"/>
      <c r="S102" s="3"/>
      <c r="T102" s="3"/>
      <c r="U102" s="3"/>
      <c r="V102" s="4"/>
      <c r="W102" s="5" t="s">
        <v>24</v>
      </c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37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600</v>
      </c>
      <c r="M103" s="2" t="s">
        <v>37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600</v>
      </c>
      <c r="Y103" s="2" t="s">
        <v>37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600</v>
      </c>
    </row>
    <row r="104" spans="1:35" ht="15">
      <c r="A104" s="9" t="s">
        <v>13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37257.183000000005</v>
      </c>
      <c r="M104" s="9" t="s">
        <v>13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27332.183</v>
      </c>
      <c r="Y104" s="9" t="s">
        <v>13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32203.439000000002</v>
      </c>
    </row>
    <row r="106" ht="12.75">
      <c r="AI106" s="18" t="s">
        <v>24</v>
      </c>
    </row>
    <row r="107" ht="12.75">
      <c r="AI107" s="26">
        <f>AI82+AI86-AI104</f>
        <v>48790.17199999998</v>
      </c>
    </row>
    <row r="109" ht="12.75">
      <c r="AI109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2013-01-27T23:33:43Z</cp:lastPrinted>
  <dcterms:created xsi:type="dcterms:W3CDTF">2012-04-11T04:13:08Z</dcterms:created>
  <dcterms:modified xsi:type="dcterms:W3CDTF">2017-05-15T11:56:25Z</dcterms:modified>
  <cp:category/>
  <cp:version/>
  <cp:contentType/>
  <cp:contentStatus/>
</cp:coreProperties>
</file>