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<sst xmlns="http://schemas.openxmlformats.org/spreadsheetml/2006/main" count="381" uniqueCount="97">
  <si>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</si>
  <si>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</si>
  <si>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</si>
  <si>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</si>
  <si>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</si>
  <si>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</si>
  <si>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</si>
  <si>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</si>
  <si>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</si>
  <si>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</si>
  <si>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</si>
  <si>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</si>
  <si>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</si>
  <si>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</si>
  <si>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</si>
  <si>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</si>
  <si>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</si>
  <si>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</si>
  <si>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</si>
  <si>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</si>
  <si>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</si>
  <si>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</si>
  <si>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</si>
  <si>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6.начислено за январь 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</si>
  <si>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</si>
  <si>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</si>
  <si>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</si>
  <si>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</si>
  <si>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</si>
  <si>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</si>
  <si>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</si>
  <si>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</si>
  <si>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</si>
  <si>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</si>
  <si>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</si>
  <si>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</si>
  <si>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</si>
  <si>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</si>
  <si>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</t>
  </si>
  <si>
    <t>к. Прочие работы   (списывание показаний)</t>
  </si>
  <si>
    <t>е. Текущий ремонт подъездов (отдано деньгами )</t>
  </si>
  <si>
    <t xml:space="preserve">коммунальным услугам жилого дома № 3  ул. Новая  за январь  </t>
  </si>
  <si>
    <t xml:space="preserve">5. Тариф  </t>
  </si>
  <si>
    <t xml:space="preserve">коммунальным услугам жилого дома № 3 ул. Новая за февраль  </t>
  </si>
  <si>
    <t xml:space="preserve">коммунальным услугам жилого дома № 3  ул. Новая  за март  </t>
  </si>
  <si>
    <t xml:space="preserve">коммунальным услугам жилого дома № 3 ул. Новая за 1 квартал  </t>
  </si>
  <si>
    <t xml:space="preserve">5.начислено за 1 квартал  </t>
  </si>
  <si>
    <t xml:space="preserve">коммунальным услугам жилого дома № 3 ул. Новая за 2 квартал  </t>
  </si>
  <si>
    <t xml:space="preserve">5.начислено за 2 квартал </t>
  </si>
  <si>
    <t xml:space="preserve">коммунальным услугам жилого дома № 3 ул. Новая за 3 квартал  </t>
  </si>
  <si>
    <t xml:space="preserve">5.начислено за 3 квартал  </t>
  </si>
  <si>
    <t xml:space="preserve">коммунальным услугам жилого дома № 3 ул. Новая за 4 квартал </t>
  </si>
  <si>
    <t xml:space="preserve">5.начислено за 4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</si>
  <si>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</si>
  <si>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</si>
  <si>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</si>
  <si>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</si>
  <si>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</si>
  <si>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</si>
  <si>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</si>
  <si>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</si>
  <si>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 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</si>
  <si>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</si>
  <si>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</si>
  <si>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</si>
  <si>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</si>
  <si>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</si>
  <si>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</si>
  <si>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</si>
  <si>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</si>
  <si>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</si>
  <si>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</si>
  <si>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</si>
  <si>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</si>
  <si>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</si>
  <si>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</si>
  <si>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</si>
  <si>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</si>
  <si>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</si>
  <si>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</si>
  <si>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</si>
  <si>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</si>
  <si>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</si>
  <si>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</si>
  <si>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</si>
  <si>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</si>
  <si>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</si>
  <si>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</si>
  <si>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</si>
  <si>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</si>
  <si>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</si>
  <si>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</si>
  <si>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</si>
  <si>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е. Текущий ремонт подъездов (откачено три машины дождевой воды)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</si>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</sst>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4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56</v>
      </c>
      <c r="B4" s="3"/>
      <c r="C4" s="3"/>
      <c r="D4" s="3"/>
      <c r="E4" s="3"/>
      <c r="F4" s="3"/>
      <c r="G4" s="3"/>
      <c r="H4" s="3"/>
      <c r="I4" s="3"/>
      <c r="J4" s="4"/>
      <c r="K4" s="19"/>
    </row>
    <row r="5" spans="1:11" ht="15">
      <c r="A5" s="2" t="s">
        <v>57</v>
      </c>
      <c r="B5" s="3"/>
      <c r="C5" s="3"/>
      <c r="D5" s="3"/>
      <c r="E5" s="3"/>
      <c r="F5" s="3"/>
      <c r="G5" s="3"/>
      <c r="H5" s="3"/>
      <c r="I5" s="3"/>
      <c r="J5" s="4"/>
      <c r="K5" s="13">
        <v>24813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1256.7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</row>
    <row r="8" spans="1:11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6">
        <f>Лист2!W9*3</f>
        <v>32686.767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96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Лист2!W11*3</f>
        <v>15570.513</v>
      </c>
    </row>
    <row r="11" spans="1:11" ht="15.75">
      <c r="A11" s="8" t="s">
        <v>15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Лист2!W12*3</f>
        <v>791.721</v>
      </c>
    </row>
    <row r="12" spans="1:11" ht="15.75">
      <c r="A12" s="8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Лист2!W13*3</f>
        <v>5805.954000000001</v>
      </c>
    </row>
    <row r="13" spans="1:11" ht="15.75">
      <c r="A13" s="8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Лист2!W14*3</f>
        <v>3770.1000000000004</v>
      </c>
    </row>
    <row r="14" spans="1:11" ht="15.75">
      <c r="A14" s="8" t="s">
        <v>55</v>
      </c>
      <c r="B14" s="7"/>
      <c r="C14" s="7"/>
      <c r="D14" s="7"/>
      <c r="E14" s="7"/>
      <c r="F14" s="7"/>
      <c r="G14" s="7"/>
      <c r="H14" s="7"/>
      <c r="I14" s="3"/>
      <c r="J14" s="4"/>
      <c r="K14" s="15">
        <f>Лист2!K15+Лист2!W15+Лист2!AI15</f>
        <v>2790</v>
      </c>
    </row>
    <row r="15" spans="1:11" ht="15">
      <c r="A15" s="9" t="s">
        <v>13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28728.288</v>
      </c>
    </row>
    <row r="17" spans="1:9" ht="15">
      <c r="A17" s="1"/>
      <c r="B17" s="1" t="s">
        <v>14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47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58</v>
      </c>
      <c r="B20" s="3"/>
      <c r="C20" s="3"/>
      <c r="D20" s="3"/>
      <c r="E20" s="3"/>
      <c r="F20" s="3"/>
      <c r="G20" s="3"/>
      <c r="H20" s="3"/>
      <c r="I20" s="3"/>
      <c r="J20" s="4"/>
      <c r="K20" s="16"/>
    </row>
    <row r="21" spans="1:12" ht="15">
      <c r="A21" s="2" t="s">
        <v>59</v>
      </c>
      <c r="B21" s="3"/>
      <c r="C21" s="3"/>
      <c r="D21" s="3"/>
      <c r="E21" s="3"/>
      <c r="F21" s="3"/>
      <c r="G21" s="3"/>
      <c r="H21" s="3"/>
      <c r="I21" s="3"/>
      <c r="J21" s="4"/>
      <c r="K21" s="13">
        <f>K5+K8-K15</f>
        <v>28771.479</v>
      </c>
      <c r="L21" s="17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>
        <v>1256.7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v>27</v>
      </c>
    </row>
    <row r="24" spans="1:11" ht="15">
      <c r="A24" s="2" t="s">
        <v>48</v>
      </c>
      <c r="B24" s="3"/>
      <c r="C24" s="3"/>
      <c r="D24" s="3"/>
      <c r="E24" s="3"/>
      <c r="F24" s="3"/>
      <c r="G24" s="3"/>
      <c r="H24" s="3"/>
      <c r="I24" s="3"/>
      <c r="J24" s="4"/>
      <c r="K24" s="16">
        <f>Лист2!W34*2+Лист2!AI34</f>
        <v>33114.045</v>
      </c>
    </row>
    <row r="25" spans="1:11" ht="15.75">
      <c r="A25" s="2"/>
      <c r="B25" s="7" t="s">
        <v>2</v>
      </c>
      <c r="C25" s="7"/>
      <c r="D25" s="3"/>
      <c r="E25" s="3"/>
      <c r="F25" s="3"/>
      <c r="G25" s="3"/>
      <c r="H25" s="3"/>
      <c r="I25" s="3"/>
      <c r="J25" s="4"/>
      <c r="K25" s="15"/>
    </row>
    <row r="26" spans="1:11" ht="15.75">
      <c r="A26" s="8" t="s">
        <v>96</v>
      </c>
      <c r="B26" s="3"/>
      <c r="C26" s="3"/>
      <c r="D26" s="3"/>
      <c r="E26" s="3"/>
      <c r="F26" s="3"/>
      <c r="G26" s="3"/>
      <c r="H26" s="3"/>
      <c r="I26" s="3"/>
      <c r="J26" s="4"/>
      <c r="K26" s="16">
        <f>Лист2!AI36*3</f>
        <v>15570.513</v>
      </c>
    </row>
    <row r="27" spans="1:11" ht="15.75">
      <c r="A27" s="8" t="s">
        <v>15</v>
      </c>
      <c r="B27" s="3"/>
      <c r="C27" s="3"/>
      <c r="D27" s="3"/>
      <c r="E27" s="3"/>
      <c r="F27" s="3"/>
      <c r="G27" s="3"/>
      <c r="H27" s="3"/>
      <c r="I27" s="3"/>
      <c r="J27" s="4"/>
      <c r="K27" s="16">
        <f>Лист2!AI37*3</f>
        <v>791.721</v>
      </c>
    </row>
    <row r="28" spans="1:11" ht="15.75">
      <c r="A28" s="8" t="s">
        <v>53</v>
      </c>
      <c r="B28" s="3"/>
      <c r="C28" s="3"/>
      <c r="D28" s="3"/>
      <c r="E28" s="3"/>
      <c r="F28" s="3"/>
      <c r="G28" s="3"/>
      <c r="H28" s="3"/>
      <c r="I28" s="3"/>
      <c r="J28" s="4"/>
      <c r="K28" s="16">
        <f>Лист2!AI38*3</f>
        <v>5805.954000000001</v>
      </c>
    </row>
    <row r="29" spans="1:11" ht="15.75">
      <c r="A29" s="8" t="s">
        <v>54</v>
      </c>
      <c r="B29" s="3"/>
      <c r="C29" s="3"/>
      <c r="D29" s="3"/>
      <c r="E29" s="3"/>
      <c r="F29" s="3"/>
      <c r="G29" s="3"/>
      <c r="H29" s="3"/>
      <c r="I29" s="3"/>
      <c r="J29" s="4"/>
      <c r="K29" s="16">
        <f>Лист2!AI39*3</f>
        <v>3770.1000000000004</v>
      </c>
    </row>
    <row r="30" spans="1:11" ht="15.75">
      <c r="A30" s="8" t="s">
        <v>55</v>
      </c>
      <c r="B30" s="7"/>
      <c r="C30" s="7"/>
      <c r="D30" s="7"/>
      <c r="E30" s="7"/>
      <c r="F30" s="7"/>
      <c r="G30" s="7"/>
      <c r="H30" s="7"/>
      <c r="I30" s="3"/>
      <c r="J30" s="4"/>
      <c r="K30" s="16">
        <f>Лист2!AI40+Лист2!AI41+Лист2!W41+Лист2!K41</f>
        <v>8829.278</v>
      </c>
    </row>
    <row r="31" spans="1:11" ht="15">
      <c r="A31" s="9" t="s">
        <v>13</v>
      </c>
      <c r="B31" s="10"/>
      <c r="C31" s="10"/>
      <c r="D31" s="10"/>
      <c r="E31" s="10"/>
      <c r="F31" s="10"/>
      <c r="G31" s="10"/>
      <c r="H31" s="10"/>
      <c r="I31" s="10"/>
      <c r="J31" s="11"/>
      <c r="K31" s="16">
        <f>K26+K27+K28+K29+K30</f>
        <v>34767.566</v>
      </c>
    </row>
    <row r="33" spans="1:9" ht="15">
      <c r="A33" s="1"/>
      <c r="B33" s="1" t="s">
        <v>14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60</v>
      </c>
      <c r="B36" s="3"/>
      <c r="C36" s="3"/>
      <c r="D36" s="3"/>
      <c r="E36" s="3"/>
      <c r="F36" s="3"/>
      <c r="G36" s="3"/>
      <c r="H36" s="3"/>
      <c r="I36" s="3"/>
      <c r="J36" s="4"/>
      <c r="K36" s="13"/>
    </row>
    <row r="37" spans="1:12" ht="15">
      <c r="A37" s="2" t="s">
        <v>61</v>
      </c>
      <c r="B37" s="3"/>
      <c r="C37" s="3"/>
      <c r="D37" s="3"/>
      <c r="E37" s="3"/>
      <c r="F37" s="3"/>
      <c r="G37" s="3"/>
      <c r="H37" s="3"/>
      <c r="I37" s="3"/>
      <c r="J37" s="4"/>
      <c r="K37" s="13">
        <f>K21+K24-K31</f>
        <v>27117.958</v>
      </c>
      <c r="L37" s="17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</f>
        <v>1256.7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5">
        <f>K23</f>
        <v>27</v>
      </c>
    </row>
    <row r="40" spans="1:11" ht="15">
      <c r="A40" s="2" t="s">
        <v>50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Лист2!K60*3</f>
        <v>33968.601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5"/>
    </row>
    <row r="42" spans="1:11" ht="15.75">
      <c r="A42" s="8" t="s">
        <v>96</v>
      </c>
      <c r="B42" s="3"/>
      <c r="C42" s="3"/>
      <c r="D42" s="3"/>
      <c r="E42" s="3"/>
      <c r="F42" s="3"/>
      <c r="G42" s="3"/>
      <c r="H42" s="3"/>
      <c r="I42" s="3"/>
      <c r="J42" s="4"/>
      <c r="K42" s="16">
        <f>K26</f>
        <v>15570.513</v>
      </c>
    </row>
    <row r="43" spans="1:11" ht="15.75">
      <c r="A43" s="8" t="s">
        <v>15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791.721</v>
      </c>
    </row>
    <row r="44" spans="1:11" ht="15.75">
      <c r="A44" s="8" t="s">
        <v>53</v>
      </c>
      <c r="B44" s="3"/>
      <c r="C44" s="3"/>
      <c r="D44" s="3"/>
      <c r="E44" s="3"/>
      <c r="F44" s="3"/>
      <c r="G44" s="3"/>
      <c r="H44" s="3"/>
      <c r="I44" s="3"/>
      <c r="J44" s="4"/>
      <c r="K44" s="16">
        <f>K28</f>
        <v>5805.954000000001</v>
      </c>
    </row>
    <row r="45" spans="1:11" ht="15.75">
      <c r="A45" s="8" t="s">
        <v>54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3770.1000000000004</v>
      </c>
    </row>
    <row r="46" spans="1:11" ht="15.75">
      <c r="A46" s="8" t="s">
        <v>55</v>
      </c>
      <c r="B46" s="7"/>
      <c r="C46" s="7"/>
      <c r="D46" s="7"/>
      <c r="E46" s="7"/>
      <c r="F46" s="7"/>
      <c r="G46" s="7"/>
      <c r="H46" s="7"/>
      <c r="I46" s="3"/>
      <c r="J46" s="4"/>
      <c r="K46" s="16">
        <f>Лист2!K66+Лист2!K67+Лист2!W66+Лист2!W67+Лист2!AI66+Лист2!AI67</f>
        <v>2091.834</v>
      </c>
    </row>
    <row r="47" spans="1:11" ht="15">
      <c r="A47" s="9" t="s">
        <v>13</v>
      </c>
      <c r="B47" s="10"/>
      <c r="C47" s="10"/>
      <c r="D47" s="10"/>
      <c r="E47" s="10"/>
      <c r="F47" s="10"/>
      <c r="G47" s="10"/>
      <c r="H47" s="10"/>
      <c r="I47" s="10"/>
      <c r="J47" s="11"/>
      <c r="K47" s="16">
        <f>K42+K43+K44+K45+K46</f>
        <v>28030.122</v>
      </c>
    </row>
    <row r="49" spans="1:9" ht="15">
      <c r="A49" s="1"/>
      <c r="B49" s="1" t="s">
        <v>14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51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62</v>
      </c>
      <c r="B52" s="3"/>
      <c r="C52" s="3"/>
      <c r="D52" s="3"/>
      <c r="E52" s="3"/>
      <c r="F52" s="3"/>
      <c r="G52" s="3"/>
      <c r="H52" s="3"/>
      <c r="I52" s="3"/>
      <c r="J52" s="4"/>
      <c r="K52" s="13"/>
      <c r="L52" s="17"/>
    </row>
    <row r="53" spans="1:12" ht="15">
      <c r="A53" s="2" t="s">
        <v>63</v>
      </c>
      <c r="B53" s="3"/>
      <c r="C53" s="3"/>
      <c r="D53" s="3"/>
      <c r="E53" s="3"/>
      <c r="F53" s="3"/>
      <c r="G53" s="3"/>
      <c r="H53" s="3"/>
      <c r="I53" s="3"/>
      <c r="J53" s="4"/>
      <c r="K53" s="16">
        <f>K37+K40-K47</f>
        <v>33056.437000000005</v>
      </c>
      <c r="L53" s="17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K38</f>
        <v>1256.7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K39</f>
        <v>27</v>
      </c>
    </row>
    <row r="56" spans="1:11" ht="15">
      <c r="A56" s="2" t="s">
        <v>52</v>
      </c>
      <c r="B56" s="3"/>
      <c r="C56" s="3"/>
      <c r="D56" s="3"/>
      <c r="E56" s="3"/>
      <c r="F56" s="3"/>
      <c r="G56" s="3"/>
      <c r="H56" s="3"/>
      <c r="I56" s="3"/>
      <c r="J56" s="4"/>
      <c r="K56" s="16">
        <f>K40</f>
        <v>33968.601</v>
      </c>
    </row>
    <row r="57" spans="1:11" ht="15.75">
      <c r="A57" s="2"/>
      <c r="B57" s="7" t="s">
        <v>2</v>
      </c>
      <c r="C57" s="7"/>
      <c r="D57" s="3"/>
      <c r="E57" s="3"/>
      <c r="F57" s="3"/>
      <c r="G57" s="3"/>
      <c r="H57" s="3"/>
      <c r="I57" s="3"/>
      <c r="J57" s="4"/>
      <c r="K57" s="15"/>
    </row>
    <row r="58" spans="1:11" ht="15.75">
      <c r="A58" s="8" t="s">
        <v>96</v>
      </c>
      <c r="B58" s="3"/>
      <c r="C58" s="3"/>
      <c r="D58" s="3"/>
      <c r="E58" s="3"/>
      <c r="F58" s="3"/>
      <c r="G58" s="3"/>
      <c r="H58" s="3"/>
      <c r="I58" s="3"/>
      <c r="J58" s="4"/>
      <c r="K58" s="16">
        <f>K42</f>
        <v>15570.513</v>
      </c>
    </row>
    <row r="59" spans="1:11" ht="15.75">
      <c r="A59" s="8" t="s">
        <v>15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791.721</v>
      </c>
    </row>
    <row r="60" spans="1:11" ht="15.75">
      <c r="A60" s="8" t="s">
        <v>53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5805.954000000001</v>
      </c>
    </row>
    <row r="61" spans="1:11" ht="15.75">
      <c r="A61" s="8" t="s">
        <v>54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3770.1000000000004</v>
      </c>
    </row>
    <row r="62" spans="1:11" ht="15.75">
      <c r="A62" s="8" t="s">
        <v>55</v>
      </c>
      <c r="B62" s="7"/>
      <c r="C62" s="7"/>
      <c r="D62" s="7"/>
      <c r="E62" s="7"/>
      <c r="F62" s="7"/>
      <c r="G62" s="7"/>
      <c r="H62" s="7"/>
      <c r="I62" s="3"/>
      <c r="J62" s="4"/>
      <c r="K62" s="16">
        <f>Лист2!K92+Лист2!K93+Лист2!W92+Лист2!W93+Лист2!AI92+Лист2!AI93</f>
        <v>2091.834</v>
      </c>
    </row>
    <row r="63" spans="1:11" ht="15">
      <c r="A63" s="9" t="s">
        <v>13</v>
      </c>
      <c r="B63" s="10"/>
      <c r="C63" s="10"/>
      <c r="D63" s="10"/>
      <c r="E63" s="10"/>
      <c r="F63" s="10"/>
      <c r="G63" s="10"/>
      <c r="H63" s="10"/>
      <c r="I63" s="10"/>
      <c r="J63" s="11"/>
      <c r="K63" s="16">
        <f>K58+K59+K60+K61+K62</f>
        <v>28030.122</v>
      </c>
    </row>
    <row r="65" spans="1:11" ht="15">
      <c r="A65" s="2" t="s">
        <v>64</v>
      </c>
      <c r="B65" s="12"/>
      <c r="C65" s="12"/>
      <c r="D65" s="12"/>
      <c r="E65" s="12"/>
      <c r="F65" s="12"/>
      <c r="G65" s="12"/>
      <c r="H65" s="12"/>
      <c r="I65" s="12"/>
      <c r="J65" s="4"/>
      <c r="K65" s="15">
        <v>24813</v>
      </c>
    </row>
    <row r="66" spans="1:12" ht="15">
      <c r="A66" s="23" t="s">
        <v>65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f>K56*2+K24+K8</f>
        <v>133738.014</v>
      </c>
      <c r="L66" s="17"/>
    </row>
    <row r="67" spans="1:11" ht="15">
      <c r="A67" s="24" t="s">
        <v>66</v>
      </c>
      <c r="B67" s="25"/>
      <c r="C67" s="25"/>
      <c r="D67" s="25"/>
      <c r="E67" s="25"/>
      <c r="F67" s="25"/>
      <c r="G67" s="25"/>
      <c r="H67" s="25"/>
      <c r="I67" s="25"/>
      <c r="J67" s="11"/>
      <c r="K67" s="16">
        <f>K63*2+K31+K15</f>
        <v>119556.098</v>
      </c>
    </row>
    <row r="68" spans="1:11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6">
        <f>K65+K66-K67</f>
        <v>38994.916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 topLeftCell="A73">
      <selection activeCell="M88" sqref="M88"/>
    </sheetView>
  </sheetViews>
  <sheetFormatPr defaultColWidth="9.00390625" defaultRowHeight="12.75"/>
  <cols>
    <col min="10" max="10" width="18.00390625" style="0" customWidth="1"/>
    <col min="22" max="22" width="18.00390625" style="0" customWidth="1"/>
    <col min="34" max="34" width="18.0039062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 t="s">
        <v>43</v>
      </c>
      <c r="O2" s="1"/>
      <c r="P2" s="1"/>
      <c r="Q2" s="1"/>
      <c r="R2" s="1"/>
      <c r="S2" s="1"/>
      <c r="T2" s="1"/>
      <c r="U2" s="1"/>
      <c r="Y2" s="1"/>
      <c r="Z2" s="1" t="s">
        <v>44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69</v>
      </c>
      <c r="B4" s="3"/>
      <c r="C4" s="3"/>
      <c r="D4" s="3"/>
      <c r="E4" s="3"/>
      <c r="F4" s="3"/>
      <c r="G4" s="3"/>
      <c r="H4" s="3"/>
      <c r="I4" s="3"/>
      <c r="J4" s="4"/>
      <c r="K4" s="19"/>
      <c r="M4" s="2" t="s">
        <v>71</v>
      </c>
      <c r="N4" s="3"/>
      <c r="O4" s="3"/>
      <c r="P4" s="3"/>
      <c r="Q4" s="3"/>
      <c r="R4" s="3"/>
      <c r="S4" s="3"/>
      <c r="T4" s="3"/>
      <c r="U4" s="3"/>
      <c r="V4" s="4"/>
      <c r="W4" s="19"/>
      <c r="Y4" s="2" t="s">
        <v>91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24</v>
      </c>
    </row>
    <row r="5" spans="1:36" ht="15">
      <c r="A5" s="2" t="s">
        <v>70</v>
      </c>
      <c r="B5" s="3"/>
      <c r="C5" s="3"/>
      <c r="D5" s="3"/>
      <c r="E5" s="3"/>
      <c r="F5" s="3"/>
      <c r="G5" s="3"/>
      <c r="H5" s="3"/>
      <c r="I5" s="3"/>
      <c r="J5" s="4"/>
      <c r="K5" s="13">
        <v>24813</v>
      </c>
      <c r="M5" s="2" t="s">
        <v>72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26792.493</v>
      </c>
      <c r="Y5" s="2" t="s">
        <v>92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26791.985999999994</v>
      </c>
      <c r="AJ5" s="17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1256.7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1256.7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1256.7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27</v>
      </c>
    </row>
    <row r="8" spans="1:35" ht="15">
      <c r="A8" s="2" t="s">
        <v>42</v>
      </c>
      <c r="B8" s="3"/>
      <c r="C8" s="3"/>
      <c r="D8" s="3"/>
      <c r="E8" s="3"/>
      <c r="F8" s="3"/>
      <c r="G8" s="3"/>
      <c r="H8" s="3"/>
      <c r="I8" s="3"/>
      <c r="J8" s="4"/>
      <c r="K8" s="15">
        <f>W8</f>
        <v>8.67</v>
      </c>
      <c r="M8" s="2" t="s">
        <v>42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42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23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10895.589</v>
      </c>
      <c r="M9" s="2" t="s">
        <v>25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10895.589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10895.589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6">
        <f>W11</f>
        <v>5190.171</v>
      </c>
      <c r="M11" s="8" t="s">
        <v>96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5190.171</v>
      </c>
      <c r="Y11" s="8" t="s">
        <v>96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5190.171</v>
      </c>
    </row>
    <row r="12" spans="1:35" ht="15.75">
      <c r="A12" s="8" t="s">
        <v>15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263.907</v>
      </c>
      <c r="M12" s="8" t="s">
        <v>15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263.907</v>
      </c>
      <c r="Y12" s="8" t="s">
        <v>15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263.907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>
        <f>W13</f>
        <v>1935.3180000000002</v>
      </c>
      <c r="M13" s="8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1935.3180000000002</v>
      </c>
      <c r="Y13" s="8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1935.3180000000002</v>
      </c>
    </row>
    <row r="14" spans="1:35" ht="15.75">
      <c r="A14" s="8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6">
        <f>W14</f>
        <v>1256.7</v>
      </c>
      <c r="M14" s="8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1256.7</v>
      </c>
      <c r="Y14" s="8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1256.7</v>
      </c>
    </row>
    <row r="15" spans="1:35" ht="15.75">
      <c r="A15" s="8" t="s">
        <v>55</v>
      </c>
      <c r="B15" s="7"/>
      <c r="C15" s="7"/>
      <c r="D15" s="7"/>
      <c r="E15" s="7"/>
      <c r="F15" s="7"/>
      <c r="G15" s="7"/>
      <c r="H15" s="7"/>
      <c r="I15" s="3"/>
      <c r="J15" s="4"/>
      <c r="K15" s="15">
        <f>K25</f>
        <v>270</v>
      </c>
      <c r="M15" s="8" t="s">
        <v>55</v>
      </c>
      <c r="N15" s="7"/>
      <c r="O15" s="7"/>
      <c r="P15" s="7"/>
      <c r="Q15" s="7"/>
      <c r="R15" s="7"/>
      <c r="S15" s="7"/>
      <c r="T15" s="7"/>
      <c r="U15" s="3"/>
      <c r="V15" s="4"/>
      <c r="W15" s="15">
        <f>W21+W25</f>
        <v>2250</v>
      </c>
      <c r="Y15" s="8" t="s">
        <v>55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AI25</f>
        <v>270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24</v>
      </c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 t="s">
        <v>24</v>
      </c>
    </row>
    <row r="20" spans="1:35" ht="15">
      <c r="A20" s="9" t="s">
        <v>8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8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24</v>
      </c>
      <c r="Y20" s="9" t="s">
        <v>8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 t="s">
        <v>24</v>
      </c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93</v>
      </c>
      <c r="N21" s="3"/>
      <c r="O21" s="3"/>
      <c r="P21" s="3"/>
      <c r="Q21" s="3"/>
      <c r="R21" s="3"/>
      <c r="S21" s="3"/>
      <c r="T21" s="3"/>
      <c r="U21" s="3"/>
      <c r="V21" s="4"/>
      <c r="W21" s="5">
        <v>1980</v>
      </c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11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11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19</v>
      </c>
      <c r="B25" s="3"/>
      <c r="C25" s="3"/>
      <c r="D25" s="3"/>
      <c r="E25" s="3"/>
      <c r="F25" s="3"/>
      <c r="G25" s="3"/>
      <c r="H25" s="3"/>
      <c r="I25" s="3"/>
      <c r="J25" s="4"/>
      <c r="K25" s="5">
        <v>270</v>
      </c>
      <c r="M25" s="2" t="s">
        <v>19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270</v>
      </c>
      <c r="Y25" s="2" t="s">
        <v>19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270</v>
      </c>
    </row>
    <row r="26" spans="1:35" ht="1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8916.096000000001</v>
      </c>
      <c r="M26" s="9" t="s">
        <v>13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10896.096000000001</v>
      </c>
      <c r="Y26" s="9" t="s">
        <v>13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8916.096000000001</v>
      </c>
    </row>
    <row r="28" spans="1:33" ht="15.75">
      <c r="A28" s="1"/>
      <c r="B28" s="1"/>
      <c r="C28" s="1"/>
      <c r="D28" s="1"/>
      <c r="E28" s="26" t="s">
        <v>31</v>
      </c>
      <c r="F28" s="1"/>
      <c r="G28" s="1"/>
      <c r="H28" s="1"/>
      <c r="I28" s="1"/>
      <c r="M28" s="1"/>
      <c r="N28" s="1"/>
      <c r="O28" s="1"/>
      <c r="P28" s="1"/>
      <c r="Q28" s="1"/>
      <c r="R28" s="26" t="s">
        <v>29</v>
      </c>
      <c r="S28" s="1"/>
      <c r="T28" s="1"/>
      <c r="U28" s="1"/>
      <c r="Y28" s="1"/>
      <c r="Z28" s="1"/>
      <c r="AA28" s="1"/>
      <c r="AB28" s="1"/>
      <c r="AC28" s="1"/>
      <c r="AD28" s="26" t="s">
        <v>27</v>
      </c>
      <c r="AE28" s="1"/>
      <c r="AF28" s="1"/>
      <c r="AG28" s="1"/>
    </row>
    <row r="29" spans="1:35" ht="15">
      <c r="A29" s="2" t="s">
        <v>75</v>
      </c>
      <c r="B29" s="3"/>
      <c r="C29" s="3"/>
      <c r="D29" s="3"/>
      <c r="E29" s="3"/>
      <c r="F29" s="3"/>
      <c r="G29" s="3"/>
      <c r="H29" s="3"/>
      <c r="I29" s="3"/>
      <c r="J29" s="4"/>
      <c r="K29" s="16" t="s">
        <v>24</v>
      </c>
      <c r="L29" s="17"/>
      <c r="M29" s="2" t="s">
        <v>73</v>
      </c>
      <c r="N29" s="3"/>
      <c r="O29" s="3"/>
      <c r="P29" s="3"/>
      <c r="Q29" s="3"/>
      <c r="R29" s="3"/>
      <c r="S29" s="3"/>
      <c r="T29" s="3"/>
      <c r="U29" s="3"/>
      <c r="V29" s="4"/>
      <c r="W29" s="16" t="s">
        <v>24</v>
      </c>
      <c r="X29" s="18" t="s">
        <v>24</v>
      </c>
      <c r="Y29" s="2" t="s">
        <v>89</v>
      </c>
      <c r="Z29" s="3"/>
      <c r="AA29" s="3"/>
      <c r="AB29" s="3"/>
      <c r="AC29" s="3"/>
      <c r="AD29" s="3"/>
      <c r="AE29" s="3"/>
      <c r="AF29" s="3"/>
      <c r="AG29" s="3"/>
      <c r="AH29" s="4"/>
      <c r="AI29" s="19"/>
    </row>
    <row r="30" spans="1:36" ht="15">
      <c r="A30" s="2" t="s">
        <v>76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28771.478999999996</v>
      </c>
      <c r="M30" s="2" t="s">
        <v>74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25920.971999999998</v>
      </c>
      <c r="X30" s="18"/>
      <c r="Y30" s="2" t="s">
        <v>90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25723.465</v>
      </c>
      <c r="AJ30" s="17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1256.7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1256.7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1256.7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27</v>
      </c>
    </row>
    <row r="33" spans="1:35" ht="15">
      <c r="A33" s="2" t="s">
        <v>42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42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42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v>9.01</v>
      </c>
    </row>
    <row r="34" spans="1:35" ht="15">
      <c r="A34" s="2" t="s">
        <v>32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10895.589</v>
      </c>
      <c r="M34" s="2" t="s">
        <v>30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10895.589</v>
      </c>
      <c r="Y34" s="2" t="s">
        <v>28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AI31*AI33</f>
        <v>11322.867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96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5190.171</v>
      </c>
      <c r="M36" s="8" t="s">
        <v>96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5190.171</v>
      </c>
      <c r="Y36" s="8" t="s">
        <v>96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5190.171</v>
      </c>
    </row>
    <row r="37" spans="1:35" ht="15.75">
      <c r="A37" s="8" t="s">
        <v>15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263.907</v>
      </c>
      <c r="M37" s="8" t="s">
        <v>15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263.907</v>
      </c>
      <c r="Y37" s="8" t="s">
        <v>15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263.907</v>
      </c>
    </row>
    <row r="38" spans="1:35" ht="15.75">
      <c r="A38" s="8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1935.3180000000002</v>
      </c>
      <c r="M38" s="8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1935.3180000000002</v>
      </c>
      <c r="Y38" s="8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AI31*1.54</f>
        <v>1935.3180000000002</v>
      </c>
    </row>
    <row r="39" spans="1:35" ht="15.75">
      <c r="A39" s="8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1256.7</v>
      </c>
      <c r="M39" s="8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1256.7</v>
      </c>
      <c r="Y39" s="8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1256.7</v>
      </c>
    </row>
    <row r="40" spans="1:35" ht="15.75">
      <c r="A40" s="8" t="s">
        <v>94</v>
      </c>
      <c r="B40" s="3"/>
      <c r="C40" s="3"/>
      <c r="D40" s="3"/>
      <c r="E40" s="3"/>
      <c r="F40" s="3"/>
      <c r="G40" s="3"/>
      <c r="H40" s="3"/>
      <c r="I40" s="3"/>
      <c r="J40" s="4"/>
      <c r="K40" s="16"/>
      <c r="M40" s="8" t="s">
        <v>94</v>
      </c>
      <c r="N40" s="3"/>
      <c r="O40" s="3"/>
      <c r="P40" s="3"/>
      <c r="Q40" s="3"/>
      <c r="R40" s="3"/>
      <c r="S40" s="3"/>
      <c r="T40" s="3"/>
      <c r="U40" s="3"/>
      <c r="V40" s="4"/>
      <c r="W40" s="16"/>
      <c r="Y40" s="8" t="s">
        <v>94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AI31*0.34</f>
        <v>427.278</v>
      </c>
    </row>
    <row r="41" spans="1:35" ht="15.75">
      <c r="A41" s="8" t="s">
        <v>95</v>
      </c>
      <c r="B41" s="7"/>
      <c r="C41" s="7"/>
      <c r="D41" s="7"/>
      <c r="E41" s="7"/>
      <c r="F41" s="7"/>
      <c r="G41" s="7"/>
      <c r="H41" s="7"/>
      <c r="I41" s="3"/>
      <c r="J41" s="4"/>
      <c r="K41" s="16">
        <f>K42+K45+K46+K51</f>
        <v>5100</v>
      </c>
      <c r="M41" s="8" t="s">
        <v>95</v>
      </c>
      <c r="N41" s="7"/>
      <c r="O41" s="7"/>
      <c r="P41" s="7"/>
      <c r="Q41" s="7"/>
      <c r="R41" s="7"/>
      <c r="S41" s="7"/>
      <c r="T41" s="7"/>
      <c r="U41" s="3"/>
      <c r="V41" s="4"/>
      <c r="W41" s="16">
        <f>W45+W47+W51</f>
        <v>2447</v>
      </c>
      <c r="Y41" s="8" t="s">
        <v>95</v>
      </c>
      <c r="Z41" s="7"/>
      <c r="AA41" s="7"/>
      <c r="AB41" s="7"/>
      <c r="AC41" s="7"/>
      <c r="AD41" s="7"/>
      <c r="AE41" s="7"/>
      <c r="AF41" s="7"/>
      <c r="AG41" s="3"/>
      <c r="AH41" s="4"/>
      <c r="AI41" s="16">
        <f>AI45+AI51</f>
        <v>855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>
        <v>3554</v>
      </c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>
        <v>400</v>
      </c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>
        <v>995</v>
      </c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585</v>
      </c>
    </row>
    <row r="46" spans="1:35" ht="15">
      <c r="A46" s="9" t="s">
        <v>8</v>
      </c>
      <c r="B46" s="10"/>
      <c r="C46" s="10"/>
      <c r="D46" s="10"/>
      <c r="E46" s="10"/>
      <c r="F46" s="10"/>
      <c r="G46" s="10"/>
      <c r="H46" s="10"/>
      <c r="I46" s="10"/>
      <c r="J46" s="11"/>
      <c r="K46" s="5">
        <v>876</v>
      </c>
      <c r="M46" s="9" t="s">
        <v>8</v>
      </c>
      <c r="N46" s="10"/>
      <c r="O46" s="10"/>
      <c r="P46" s="10"/>
      <c r="Q46" s="10"/>
      <c r="R46" s="10"/>
      <c r="S46" s="10"/>
      <c r="T46" s="10"/>
      <c r="U46" s="10"/>
      <c r="V46" s="11"/>
      <c r="W46" s="5" t="s">
        <v>24</v>
      </c>
      <c r="Y46" s="9" t="s">
        <v>8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 t="s">
        <v>24</v>
      </c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>
        <v>1182</v>
      </c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11</v>
      </c>
      <c r="B49" s="10"/>
      <c r="C49" s="10"/>
      <c r="D49" s="10"/>
      <c r="E49" s="10"/>
      <c r="F49" s="10"/>
      <c r="G49" s="10"/>
      <c r="H49" s="10"/>
      <c r="I49" s="10"/>
      <c r="J49" s="11"/>
      <c r="K49" s="5"/>
      <c r="M49" s="9" t="s">
        <v>11</v>
      </c>
      <c r="N49" s="10"/>
      <c r="O49" s="10"/>
      <c r="P49" s="10"/>
      <c r="Q49" s="10"/>
      <c r="R49" s="10"/>
      <c r="S49" s="10"/>
      <c r="T49" s="10"/>
      <c r="U49" s="10"/>
      <c r="V49" s="11"/>
      <c r="W49" s="5"/>
      <c r="Y49" s="9" t="s">
        <v>11</v>
      </c>
      <c r="Z49" s="10"/>
      <c r="AA49" s="10"/>
      <c r="AB49" s="10"/>
      <c r="AC49" s="10"/>
      <c r="AD49" s="10"/>
      <c r="AE49" s="10"/>
      <c r="AF49" s="10"/>
      <c r="AG49" s="10"/>
      <c r="AH49" s="11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19</v>
      </c>
      <c r="B51" s="3"/>
      <c r="C51" s="3"/>
      <c r="D51" s="3"/>
      <c r="E51" s="3"/>
      <c r="F51" s="3"/>
      <c r="G51" s="3"/>
      <c r="H51" s="3"/>
      <c r="I51" s="3"/>
      <c r="J51" s="4"/>
      <c r="K51" s="6">
        <v>270</v>
      </c>
      <c r="M51" s="2" t="s">
        <v>19</v>
      </c>
      <c r="N51" s="3"/>
      <c r="O51" s="3"/>
      <c r="P51" s="3"/>
      <c r="Q51" s="3"/>
      <c r="R51" s="3"/>
      <c r="S51" s="3"/>
      <c r="T51" s="3"/>
      <c r="U51" s="3"/>
      <c r="V51" s="4"/>
      <c r="W51" s="6">
        <f>K51</f>
        <v>270</v>
      </c>
      <c r="Y51" s="2" t="s">
        <v>19</v>
      </c>
      <c r="Z51" s="3"/>
      <c r="AA51" s="3"/>
      <c r="AB51" s="3"/>
      <c r="AC51" s="3"/>
      <c r="AD51" s="3"/>
      <c r="AE51" s="3"/>
      <c r="AF51" s="3"/>
      <c r="AG51" s="3"/>
      <c r="AH51" s="4"/>
      <c r="AI51" s="6">
        <f>W51</f>
        <v>270</v>
      </c>
    </row>
    <row r="52" spans="1:35" ht="15">
      <c r="A52" s="9" t="s">
        <v>13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K36+K37+K38+K39+K41</f>
        <v>13746.096000000001</v>
      </c>
      <c r="M52" s="9" t="s">
        <v>13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W36+W37+W38+W39+W41</f>
        <v>11093.096000000001</v>
      </c>
      <c r="Y52" s="9" t="s">
        <v>13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AI36+AI37+AI38+AI39+AI40+AI41</f>
        <v>9928.374000000002</v>
      </c>
    </row>
    <row r="54" spans="5:30" ht="12.75">
      <c r="E54" s="20" t="s">
        <v>16</v>
      </c>
      <c r="R54" s="21" t="s">
        <v>17</v>
      </c>
      <c r="AD54" s="21" t="s">
        <v>18</v>
      </c>
    </row>
    <row r="55" spans="1:36" ht="15">
      <c r="A55" s="2" t="s">
        <v>77</v>
      </c>
      <c r="B55" s="3"/>
      <c r="C55" s="3"/>
      <c r="D55" s="3"/>
      <c r="E55" s="3"/>
      <c r="F55" s="3"/>
      <c r="G55" s="3"/>
      <c r="H55" s="3"/>
      <c r="I55" s="3"/>
      <c r="J55" s="4"/>
      <c r="K55" s="19"/>
      <c r="M55" s="2" t="s">
        <v>79</v>
      </c>
      <c r="N55" s="3"/>
      <c r="O55" s="3"/>
      <c r="P55" s="3"/>
      <c r="Q55" s="3"/>
      <c r="R55" s="3"/>
      <c r="S55" s="3"/>
      <c r="T55" s="3"/>
      <c r="U55" s="3"/>
      <c r="V55" s="4"/>
      <c r="W55" s="19"/>
      <c r="Y55" s="2" t="s">
        <v>87</v>
      </c>
      <c r="Z55" s="3"/>
      <c r="AA55" s="3"/>
      <c r="AB55" s="3"/>
      <c r="AC55" s="3"/>
      <c r="AD55" s="3"/>
      <c r="AE55" s="3"/>
      <c r="AF55" s="3"/>
      <c r="AG55" s="3"/>
      <c r="AH55" s="4"/>
      <c r="AI55" s="13" t="s">
        <v>24</v>
      </c>
      <c r="AJ55" s="17"/>
    </row>
    <row r="56" spans="1:35" ht="15">
      <c r="A56" s="2" t="s">
        <v>78</v>
      </c>
      <c r="B56" s="3"/>
      <c r="C56" s="3"/>
      <c r="D56" s="3"/>
      <c r="E56" s="3"/>
      <c r="F56" s="3"/>
      <c r="G56" s="3"/>
      <c r="H56" s="3"/>
      <c r="I56" s="3"/>
      <c r="J56" s="4"/>
      <c r="K56" s="13">
        <f>AI30+AI34-AI52</f>
        <v>27117.958</v>
      </c>
      <c r="L56" s="17"/>
      <c r="M56" s="2" t="s">
        <v>80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K56+K60-K78</f>
        <v>29097.450999999994</v>
      </c>
      <c r="Y56" s="2" t="s">
        <v>88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W56+W60-W78</f>
        <v>31076.94399999999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1256.7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1256.7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1256.7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27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27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27</v>
      </c>
    </row>
    <row r="59" spans="1:35" ht="15">
      <c r="A59" s="2" t="s">
        <v>42</v>
      </c>
      <c r="B59" s="3"/>
      <c r="C59" s="3"/>
      <c r="D59" s="3"/>
      <c r="E59" s="3"/>
      <c r="F59" s="3"/>
      <c r="G59" s="3"/>
      <c r="H59" s="3"/>
      <c r="I59" s="3"/>
      <c r="J59" s="4"/>
      <c r="K59" s="15">
        <f>AI33</f>
        <v>9.01</v>
      </c>
      <c r="M59" s="2" t="s">
        <v>42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9.01</v>
      </c>
      <c r="Y59" s="2" t="s">
        <v>42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9.01</v>
      </c>
    </row>
    <row r="60" spans="1:35" ht="15">
      <c r="A60" s="2" t="s">
        <v>33</v>
      </c>
      <c r="B60" s="3"/>
      <c r="C60" s="3"/>
      <c r="D60" s="3"/>
      <c r="E60" s="3"/>
      <c r="F60" s="3"/>
      <c r="G60" s="3"/>
      <c r="H60" s="3"/>
      <c r="I60" s="3"/>
      <c r="J60" s="4"/>
      <c r="K60" s="16">
        <f>AI34</f>
        <v>11322.867</v>
      </c>
      <c r="M60" s="2" t="s">
        <v>34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11322.867</v>
      </c>
      <c r="X60" s="17"/>
      <c r="Y60" s="2" t="s">
        <v>35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11322.867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5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5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8" t="s">
        <v>96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5190.171</v>
      </c>
      <c r="M62" s="8" t="s">
        <v>96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5190.171</v>
      </c>
      <c r="Y62" s="8" t="s">
        <v>96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 aca="true" t="shared" si="0" ref="AI62:AI67">W62</f>
        <v>5190.171</v>
      </c>
    </row>
    <row r="63" spans="1:35" ht="15.75">
      <c r="A63" s="8" t="s">
        <v>15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263.907</v>
      </c>
      <c r="M63" s="8" t="s">
        <v>15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263.907</v>
      </c>
      <c r="Y63" s="8" t="s">
        <v>15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 t="shared" si="0"/>
        <v>263.907</v>
      </c>
    </row>
    <row r="64" spans="1:35" ht="15.75">
      <c r="A64" s="8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6">
        <f>AI38</f>
        <v>1935.3180000000002</v>
      </c>
      <c r="M64" s="8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1935.3180000000002</v>
      </c>
      <c r="Y64" s="8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 t="shared" si="0"/>
        <v>1935.3180000000002</v>
      </c>
    </row>
    <row r="65" spans="1:35" ht="15.75">
      <c r="A65" s="8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1256.7</v>
      </c>
      <c r="M65" s="8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1256.7</v>
      </c>
      <c r="Y65" s="8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 t="shared" si="0"/>
        <v>1256.7</v>
      </c>
    </row>
    <row r="66" spans="1:35" ht="15.75">
      <c r="A66" s="8" t="s">
        <v>94</v>
      </c>
      <c r="B66" s="3"/>
      <c r="C66" s="3"/>
      <c r="D66" s="3"/>
      <c r="E66" s="3"/>
      <c r="F66" s="3"/>
      <c r="G66" s="3"/>
      <c r="H66" s="3"/>
      <c r="I66" s="3"/>
      <c r="J66" s="4"/>
      <c r="K66" s="16">
        <f>AI40</f>
        <v>427.278</v>
      </c>
      <c r="M66" s="8" t="s">
        <v>94</v>
      </c>
      <c r="N66" s="3"/>
      <c r="O66" s="3"/>
      <c r="P66" s="3"/>
      <c r="Q66" s="3"/>
      <c r="R66" s="3"/>
      <c r="S66" s="3"/>
      <c r="T66" s="3"/>
      <c r="U66" s="3"/>
      <c r="V66" s="4"/>
      <c r="W66" s="16">
        <f>K66</f>
        <v>427.278</v>
      </c>
      <c r="Y66" s="8" t="s">
        <v>94</v>
      </c>
      <c r="Z66" s="3"/>
      <c r="AA66" s="3"/>
      <c r="AB66" s="3"/>
      <c r="AC66" s="3"/>
      <c r="AD66" s="3"/>
      <c r="AE66" s="3"/>
      <c r="AF66" s="3"/>
      <c r="AG66" s="3"/>
      <c r="AH66" s="4"/>
      <c r="AI66" s="16">
        <f t="shared" si="0"/>
        <v>427.278</v>
      </c>
    </row>
    <row r="67" spans="1:35" ht="15.75">
      <c r="A67" s="8" t="s">
        <v>95</v>
      </c>
      <c r="B67" s="7"/>
      <c r="C67" s="7"/>
      <c r="D67" s="7"/>
      <c r="E67" s="7"/>
      <c r="F67" s="7"/>
      <c r="G67" s="7"/>
      <c r="H67" s="7"/>
      <c r="I67" s="3"/>
      <c r="J67" s="4"/>
      <c r="K67" s="16">
        <f>K77</f>
        <v>270</v>
      </c>
      <c r="M67" s="8" t="s">
        <v>95</v>
      </c>
      <c r="N67" s="7"/>
      <c r="O67" s="7"/>
      <c r="P67" s="7"/>
      <c r="Q67" s="7"/>
      <c r="R67" s="7"/>
      <c r="S67" s="7"/>
      <c r="T67" s="7"/>
      <c r="U67" s="3"/>
      <c r="V67" s="4"/>
      <c r="W67" s="15">
        <f>W77</f>
        <v>270</v>
      </c>
      <c r="Y67" s="8" t="s">
        <v>95</v>
      </c>
      <c r="Z67" s="7"/>
      <c r="AA67" s="7"/>
      <c r="AB67" s="7"/>
      <c r="AC67" s="7"/>
      <c r="AD67" s="7"/>
      <c r="AE67" s="7"/>
      <c r="AF67" s="7"/>
      <c r="AG67" s="3"/>
      <c r="AH67" s="4"/>
      <c r="AI67" s="15">
        <f t="shared" si="0"/>
        <v>270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24</v>
      </c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24</v>
      </c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 t="s">
        <v>24</v>
      </c>
    </row>
    <row r="72" spans="1:35" ht="15">
      <c r="A72" s="9" t="s">
        <v>8</v>
      </c>
      <c r="B72" s="10"/>
      <c r="C72" s="10"/>
      <c r="D72" s="10"/>
      <c r="E72" s="10"/>
      <c r="F72" s="10"/>
      <c r="G72" s="10"/>
      <c r="H72" s="10"/>
      <c r="I72" s="10"/>
      <c r="J72" s="11"/>
      <c r="K72" s="5"/>
      <c r="M72" s="9" t="s">
        <v>8</v>
      </c>
      <c r="N72" s="10"/>
      <c r="O72" s="10"/>
      <c r="P72" s="10"/>
      <c r="Q72" s="10"/>
      <c r="R72" s="10"/>
      <c r="S72" s="10"/>
      <c r="T72" s="10"/>
      <c r="U72" s="10"/>
      <c r="V72" s="11"/>
      <c r="W72" s="5" t="s">
        <v>24</v>
      </c>
      <c r="Y72" s="9" t="s">
        <v>8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/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9" t="s">
        <v>11</v>
      </c>
      <c r="B75" s="10"/>
      <c r="C75" s="10"/>
      <c r="D75" s="10"/>
      <c r="E75" s="10"/>
      <c r="F75" s="10"/>
      <c r="G75" s="10"/>
      <c r="H75" s="10"/>
      <c r="I75" s="10"/>
      <c r="J75" s="11"/>
      <c r="K75" s="5" t="s">
        <v>24</v>
      </c>
      <c r="M75" s="9" t="s">
        <v>11</v>
      </c>
      <c r="N75" s="10"/>
      <c r="O75" s="10"/>
      <c r="P75" s="10"/>
      <c r="Q75" s="10"/>
      <c r="R75" s="10"/>
      <c r="S75" s="10"/>
      <c r="T75" s="10"/>
      <c r="U75" s="10"/>
      <c r="V75" s="11"/>
      <c r="W75" s="5"/>
      <c r="Y75" s="9" t="s">
        <v>11</v>
      </c>
      <c r="Z75" s="10"/>
      <c r="AA75" s="10"/>
      <c r="AB75" s="10"/>
      <c r="AC75" s="10"/>
      <c r="AD75" s="10"/>
      <c r="AE75" s="10"/>
      <c r="AF75" s="10"/>
      <c r="AG75" s="10"/>
      <c r="AH75" s="11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19</v>
      </c>
      <c r="B77" s="3"/>
      <c r="C77" s="3"/>
      <c r="D77" s="3"/>
      <c r="E77" s="3"/>
      <c r="F77" s="3"/>
      <c r="G77" s="3"/>
      <c r="H77" s="3"/>
      <c r="I77" s="3"/>
      <c r="J77" s="4"/>
      <c r="K77" s="6">
        <f>K51</f>
        <v>270</v>
      </c>
      <c r="M77" s="2" t="s">
        <v>39</v>
      </c>
      <c r="N77" s="3"/>
      <c r="O77" s="3"/>
      <c r="P77" s="3"/>
      <c r="Q77" s="3"/>
      <c r="R77" s="3"/>
      <c r="S77" s="3"/>
      <c r="T77" s="3"/>
      <c r="U77" s="3"/>
      <c r="V77" s="4"/>
      <c r="W77" s="6">
        <f>K77</f>
        <v>270</v>
      </c>
      <c r="Y77" s="2" t="s">
        <v>19</v>
      </c>
      <c r="Z77" s="3"/>
      <c r="AA77" s="3"/>
      <c r="AB77" s="3"/>
      <c r="AC77" s="3"/>
      <c r="AD77" s="3"/>
      <c r="AE77" s="3"/>
      <c r="AF77" s="3"/>
      <c r="AG77" s="3"/>
      <c r="AH77" s="4"/>
      <c r="AI77" s="6">
        <f>W77</f>
        <v>270</v>
      </c>
    </row>
    <row r="78" spans="1:35" ht="15">
      <c r="A78" s="9" t="s">
        <v>13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K62+K63+K64+K65+K66+K67</f>
        <v>9343.374000000002</v>
      </c>
      <c r="M78" s="9" t="s">
        <v>13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W62+W63+W64+W65+W66+W67</f>
        <v>9343.374000000002</v>
      </c>
      <c r="Y78" s="9" t="s">
        <v>13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W78</f>
        <v>9343.374000000002</v>
      </c>
    </row>
    <row r="80" spans="5:30" ht="12.75">
      <c r="E80" s="20" t="s">
        <v>20</v>
      </c>
      <c r="R80" s="21" t="s">
        <v>21</v>
      </c>
      <c r="AD80" s="21" t="s">
        <v>22</v>
      </c>
    </row>
    <row r="81" spans="1:35" ht="15">
      <c r="A81" s="2" t="s">
        <v>83</v>
      </c>
      <c r="B81" s="3"/>
      <c r="C81" s="3"/>
      <c r="D81" s="3"/>
      <c r="E81" s="3"/>
      <c r="F81" s="3"/>
      <c r="G81" s="3"/>
      <c r="H81" s="3"/>
      <c r="I81" s="3"/>
      <c r="J81" s="4"/>
      <c r="K81" s="16" t="s">
        <v>24</v>
      </c>
      <c r="L81" s="17"/>
      <c r="M81" s="2" t="s">
        <v>81</v>
      </c>
      <c r="N81" s="3"/>
      <c r="O81" s="3"/>
      <c r="P81" s="3"/>
      <c r="Q81" s="3"/>
      <c r="R81" s="3"/>
      <c r="S81" s="3"/>
      <c r="T81" s="3"/>
      <c r="U81" s="3"/>
      <c r="V81" s="4"/>
      <c r="W81" s="16" t="s">
        <v>24</v>
      </c>
      <c r="X81" s="18"/>
      <c r="Y81" s="2" t="s">
        <v>85</v>
      </c>
      <c r="Z81" s="3"/>
      <c r="AA81" s="3"/>
      <c r="AB81" s="3"/>
      <c r="AC81" s="3"/>
      <c r="AD81" s="3"/>
      <c r="AE81" s="3"/>
      <c r="AF81" s="3"/>
      <c r="AG81" s="3"/>
      <c r="AH81" s="4"/>
      <c r="AI81" s="19"/>
    </row>
    <row r="82" spans="1:35" ht="15">
      <c r="A82" s="2" t="s">
        <v>84</v>
      </c>
      <c r="B82" s="3"/>
      <c r="C82" s="3"/>
      <c r="D82" s="3"/>
      <c r="E82" s="3"/>
      <c r="F82" s="3"/>
      <c r="G82" s="3"/>
      <c r="H82" s="3"/>
      <c r="I82" s="3"/>
      <c r="J82" s="4"/>
      <c r="K82" s="16">
        <f>AI56+AI60-AI78</f>
        <v>33056.43699999998</v>
      </c>
      <c r="M82" s="2" t="s">
        <v>82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K82+K86-K104</f>
        <v>35035.92999999998</v>
      </c>
      <c r="Y82" s="2" t="s">
        <v>86</v>
      </c>
      <c r="Z82" s="3"/>
      <c r="AA82" s="3"/>
      <c r="AB82" s="3"/>
      <c r="AC82" s="3"/>
      <c r="AD82" s="3"/>
      <c r="AE82" s="3"/>
      <c r="AF82" s="3"/>
      <c r="AG82" s="3"/>
      <c r="AH82" s="4"/>
      <c r="AI82" s="22">
        <f>W82+W86-W104</f>
        <v>37015.42299999997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K57</f>
        <v>1256.7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1256.7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1256.7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27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27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27</v>
      </c>
    </row>
    <row r="85" spans="1:35" ht="15">
      <c r="A85" s="2" t="s">
        <v>42</v>
      </c>
      <c r="B85" s="3"/>
      <c r="C85" s="3"/>
      <c r="D85" s="3"/>
      <c r="E85" s="3"/>
      <c r="F85" s="3"/>
      <c r="G85" s="3"/>
      <c r="H85" s="3"/>
      <c r="I85" s="3"/>
      <c r="J85" s="4"/>
      <c r="K85" s="15">
        <f>K59</f>
        <v>9.01</v>
      </c>
      <c r="M85" s="2" t="s">
        <v>42</v>
      </c>
      <c r="N85" s="3"/>
      <c r="O85" s="3"/>
      <c r="P85" s="3"/>
      <c r="Q85" s="3"/>
      <c r="R85" s="3"/>
      <c r="S85" s="3"/>
      <c r="T85" s="3"/>
      <c r="U85" s="3"/>
      <c r="V85" s="4"/>
      <c r="W85" s="15">
        <f>K85</f>
        <v>9.01</v>
      </c>
      <c r="Y85" s="2" t="s">
        <v>42</v>
      </c>
      <c r="Z85" s="3"/>
      <c r="AA85" s="3"/>
      <c r="AB85" s="3"/>
      <c r="AC85" s="3"/>
      <c r="AD85" s="3"/>
      <c r="AE85" s="3"/>
      <c r="AF85" s="3"/>
      <c r="AG85" s="3"/>
      <c r="AH85" s="4"/>
      <c r="AI85" s="15">
        <f>W85</f>
        <v>9.01</v>
      </c>
    </row>
    <row r="86" spans="1:35" ht="15">
      <c r="A86" s="2" t="s">
        <v>38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11322.867</v>
      </c>
      <c r="M86" s="2" t="s">
        <v>37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11322.867</v>
      </c>
      <c r="Y86" s="2" t="s">
        <v>36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11322.867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5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5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8" t="s">
        <v>96</v>
      </c>
      <c r="B88" s="3"/>
      <c r="C88" s="3"/>
      <c r="D88" s="3"/>
      <c r="E88" s="3"/>
      <c r="F88" s="3"/>
      <c r="G88" s="3"/>
      <c r="H88" s="3"/>
      <c r="I88" s="3"/>
      <c r="J88" s="4"/>
      <c r="K88" s="16">
        <f>K62</f>
        <v>5190.171</v>
      </c>
      <c r="M88" s="8" t="s">
        <v>96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5190.171</v>
      </c>
      <c r="Y88" s="8" t="s">
        <v>96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5190.171</v>
      </c>
    </row>
    <row r="89" spans="1:35" ht="15.75">
      <c r="A89" s="8" t="s">
        <v>15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263.907</v>
      </c>
      <c r="M89" s="8" t="s">
        <v>15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263.907</v>
      </c>
      <c r="Y89" s="8" t="s">
        <v>15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263.907</v>
      </c>
    </row>
    <row r="90" spans="1:35" ht="15.75">
      <c r="A90" s="8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6">
        <f>K64</f>
        <v>1935.3180000000002</v>
      </c>
      <c r="M90" s="8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6">
        <f>K90</f>
        <v>1935.3180000000002</v>
      </c>
      <c r="Y90" s="8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1935.3180000000002</v>
      </c>
    </row>
    <row r="91" spans="1:35" ht="15.75">
      <c r="A91" s="8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1256.7</v>
      </c>
      <c r="M91" s="8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6">
        <f>K91</f>
        <v>1256.7</v>
      </c>
      <c r="Y91" s="8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1256.7</v>
      </c>
    </row>
    <row r="92" spans="1:35" ht="15.75">
      <c r="A92" s="8" t="s">
        <v>94</v>
      </c>
      <c r="B92" s="3"/>
      <c r="C92" s="3"/>
      <c r="D92" s="3"/>
      <c r="E92" s="3"/>
      <c r="F92" s="3"/>
      <c r="G92" s="3"/>
      <c r="H92" s="3"/>
      <c r="I92" s="3"/>
      <c r="J92" s="4"/>
      <c r="K92" s="16">
        <f>K66</f>
        <v>427.278</v>
      </c>
      <c r="M92" s="8" t="s">
        <v>94</v>
      </c>
      <c r="N92" s="3"/>
      <c r="O92" s="3"/>
      <c r="P92" s="3"/>
      <c r="Q92" s="3"/>
      <c r="R92" s="3"/>
      <c r="S92" s="3"/>
      <c r="T92" s="3"/>
      <c r="U92" s="3"/>
      <c r="V92" s="4"/>
      <c r="W92" s="16">
        <f>K92</f>
        <v>427.278</v>
      </c>
      <c r="Y92" s="8" t="s">
        <v>94</v>
      </c>
      <c r="Z92" s="3"/>
      <c r="AA92" s="3"/>
      <c r="AB92" s="3"/>
      <c r="AC92" s="3"/>
      <c r="AD92" s="3"/>
      <c r="AE92" s="3"/>
      <c r="AF92" s="3"/>
      <c r="AG92" s="3"/>
      <c r="AH92" s="4"/>
      <c r="AI92" s="16">
        <f>W92</f>
        <v>427.278</v>
      </c>
    </row>
    <row r="93" spans="1:35" ht="15.75">
      <c r="A93" s="8" t="s">
        <v>95</v>
      </c>
      <c r="B93" s="7"/>
      <c r="C93" s="7"/>
      <c r="D93" s="7"/>
      <c r="E93" s="7"/>
      <c r="F93" s="7"/>
      <c r="G93" s="7"/>
      <c r="H93" s="7"/>
      <c r="I93" s="3"/>
      <c r="J93" s="4"/>
      <c r="K93" s="16">
        <f>K103</f>
        <v>270</v>
      </c>
      <c r="M93" s="8" t="s">
        <v>95</v>
      </c>
      <c r="N93" s="7"/>
      <c r="O93" s="7"/>
      <c r="P93" s="7"/>
      <c r="Q93" s="7"/>
      <c r="R93" s="7"/>
      <c r="S93" s="7"/>
      <c r="T93" s="7"/>
      <c r="U93" s="3"/>
      <c r="V93" s="4"/>
      <c r="W93" s="15">
        <f>W97+W103</f>
        <v>270</v>
      </c>
      <c r="Y93" s="8" t="s">
        <v>95</v>
      </c>
      <c r="Z93" s="7"/>
      <c r="AA93" s="7"/>
      <c r="AB93" s="7"/>
      <c r="AC93" s="7"/>
      <c r="AD93" s="7"/>
      <c r="AE93" s="7"/>
      <c r="AF93" s="7"/>
      <c r="AG93" s="3"/>
      <c r="AH93" s="4"/>
      <c r="AI93" s="15">
        <f>AI103</f>
        <v>270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8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8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8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40</v>
      </c>
      <c r="B99" s="3"/>
      <c r="C99" s="3"/>
      <c r="D99" s="3"/>
      <c r="E99" s="3"/>
      <c r="F99" s="3"/>
      <c r="G99" s="3"/>
      <c r="H99" s="3"/>
      <c r="I99" s="3"/>
      <c r="J99" s="4"/>
      <c r="K99" s="5" t="s">
        <v>24</v>
      </c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11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  <c r="M101" s="9" t="s">
        <v>11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5"/>
      <c r="Y101" s="9" t="s">
        <v>11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19</v>
      </c>
      <c r="B103" s="3"/>
      <c r="C103" s="3"/>
      <c r="D103" s="3"/>
      <c r="E103" s="3"/>
      <c r="F103" s="3"/>
      <c r="G103" s="3"/>
      <c r="H103" s="3"/>
      <c r="I103" s="3"/>
      <c r="J103" s="4"/>
      <c r="K103" s="6">
        <f>K77</f>
        <v>270</v>
      </c>
      <c r="M103" s="2" t="s">
        <v>19</v>
      </c>
      <c r="N103" s="3"/>
      <c r="O103" s="3"/>
      <c r="P103" s="3"/>
      <c r="Q103" s="3"/>
      <c r="R103" s="3"/>
      <c r="S103" s="3"/>
      <c r="T103" s="3"/>
      <c r="U103" s="3"/>
      <c r="V103" s="4"/>
      <c r="W103" s="6">
        <f>K103</f>
        <v>270</v>
      </c>
      <c r="Y103" s="2" t="s">
        <v>19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6">
        <f>W103</f>
        <v>270</v>
      </c>
    </row>
    <row r="104" spans="1:35" ht="15">
      <c r="A104" s="9" t="s">
        <v>13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K88+K89+K90+K91+K92+K93</f>
        <v>9343.374000000002</v>
      </c>
      <c r="M104" s="9" t="s">
        <v>13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W88+W89+W90+W91+W92+W93</f>
        <v>9343.374000000002</v>
      </c>
      <c r="Y104" s="9" t="s">
        <v>13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AI88+AI89+AI90+AI91+AI92+AI93</f>
        <v>9343.374000000002</v>
      </c>
    </row>
    <row r="106" ht="12.75">
      <c r="AI106" s="18" t="s">
        <v>24</v>
      </c>
    </row>
    <row r="107" ht="12.75">
      <c r="AI107" s="27">
        <f>AI82+AI86-AI104</f>
        <v>38994.91599999997</v>
      </c>
    </row>
    <row r="109" ht="12.75">
      <c r="AI109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2013-01-20T19:43:40Z</cp:lastPrinted>
  <dcterms:created xsi:type="dcterms:W3CDTF">2012-04-11T04:13:08Z</dcterms:created>
  <dcterms:modified xsi:type="dcterms:W3CDTF">2017-05-15T11:49:56Z</dcterms:modified>
  <cp:category/>
  <cp:version/>
  <cp:contentType/>
  <cp:contentStatus/>
</cp:coreProperties>
</file>