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<sst xmlns="http://schemas.openxmlformats.org/spreadsheetml/2006/main" count="379" uniqueCount="99">
  <si>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</si>
  <si>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</si>
  <si>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</si>
  <si>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</si>
  <si>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</si>
  <si>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</si>
  <si>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</si>
  <si>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</si>
  <si>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</si>
  <si>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</si>
  <si>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</si>
  <si>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</si>
  <si>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</si>
  <si>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</si>
  <si>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к. Прочие работы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</si>
  <si>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</si>
  <si>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</si>
  <si>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</si>
  <si>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</si>
  <si>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</si>
  <si>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</si>
  <si>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</si>
  <si>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</si>
  <si>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</si>
  <si>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</si>
  <si>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</si>
  <si>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</si>
  <si>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</si>
  <si>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</si>
  <si>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</si>
  <si>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</si>
  <si>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</si>
  <si>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</si>
  <si>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</si>
  <si>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</si>
  <si>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</si>
  <si>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</si>
  <si>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</si>
  <si>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</si>
  <si>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  (отдано деньгами)</t>
  </si>
  <si>
    <t xml:space="preserve">коммунальным услугам жилого дома № 10 ул. Мира  за январь  </t>
  </si>
  <si>
    <t xml:space="preserve">5. Тариф  </t>
  </si>
  <si>
    <t xml:space="preserve">коммунальным услугам жилого дома № 10 ул. Мира за февраль  </t>
  </si>
  <si>
    <t xml:space="preserve">коммунальным услугам жилого дома № 10  ул. Мира  за март </t>
  </si>
  <si>
    <t xml:space="preserve">5. Тариф </t>
  </si>
  <si>
    <t xml:space="preserve">коммунальным услугам жилого дома № 10 ул. Мира за 1 квартал  </t>
  </si>
  <si>
    <t xml:space="preserve">5.начислено за 1 квартал  </t>
  </si>
  <si>
    <t xml:space="preserve">коммунальным услугам жилого дома № 10 ул. Мира за 2 квартал </t>
  </si>
  <si>
    <t xml:space="preserve">5.начислено за 2 квартал  </t>
  </si>
  <si>
    <t xml:space="preserve">коммунальным услугам жилого дома № 10 ул. Мира за 3 квартал </t>
  </si>
  <si>
    <t xml:space="preserve">5.начислено за 3 квартал  </t>
  </si>
  <si>
    <t xml:space="preserve">коммунальным услугам жилого дома № 10 ул. Мира за 4 квартал  </t>
  </si>
  <si>
    <t xml:space="preserve">5.начислено за 4 квартал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</si>
  <si>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</si>
  <si>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</si>
  <si>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</si>
  <si>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</si>
  <si>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</si>
  <si>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</si>
  <si>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</si>
  <si>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</si>
  <si>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</si>
  <si>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 года</t>
  </si>
  <si>
    <t>2. Остаток денежных средств по содержанию и текущему ремонту жилого дома на 01.10.2016 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</si>
  <si>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</si>
  <si>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</si>
  <si>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</si>
  <si>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</si>
  <si>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</si>
  <si>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</si>
  <si>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</si>
  <si>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</si>
  <si>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</si>
  <si>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</si>
  <si>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</si>
  <si>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</si>
  <si>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</si>
  <si>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</si>
  <si>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</si>
  <si>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</si>
  <si>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</si>
  <si>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</si>
  <si>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</si>
  <si>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</si>
  <si>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</si>
  <si>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</si>
  <si>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</si>
  <si>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</si>
  <si>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</si>
  <si>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</si>
  <si>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</si>
  <si>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</si>
  <si>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</si>
  <si>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</si>
  <si>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</si>
  <si>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(окраска газовых труб)</t>
  </si>
  <si>
    <t>к. Прочие работы (ремонт кровли)</t>
  </si>
  <si>
    <t>к. Прочие работы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</si>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</sst>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9522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9571.68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4559.5199999999995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231.84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1700.16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1104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2" t="s">
        <v>3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8" t="s">
        <v>12</v>
      </c>
      <c r="B19" s="9"/>
      <c r="C19" s="9"/>
      <c r="D19" s="9"/>
      <c r="E19" s="9"/>
      <c r="F19" s="9"/>
      <c r="G19" s="9"/>
      <c r="H19" s="9"/>
      <c r="I19" s="9"/>
      <c r="J19" s="10"/>
      <c r="K19" s="15">
        <f>K10+K11+K12+K13</f>
        <v>7595.5199999999995</v>
      </c>
    </row>
    <row r="21" spans="1:9" ht="15">
      <c r="A21" s="1"/>
      <c r="B21" s="1" t="s">
        <v>13</v>
      </c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47</v>
      </c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12" ht="15">
      <c r="A24" s="2" t="s">
        <v>58</v>
      </c>
      <c r="B24" s="3"/>
      <c r="C24" s="3"/>
      <c r="D24" s="3"/>
      <c r="E24" s="3"/>
      <c r="F24" s="3"/>
      <c r="G24" s="3"/>
      <c r="H24" s="3"/>
      <c r="I24" s="3"/>
      <c r="J24" s="4"/>
      <c r="K24" s="12"/>
      <c r="L24" s="16"/>
    </row>
    <row r="25" spans="1:11" ht="15">
      <c r="A25" s="2" t="s">
        <v>59</v>
      </c>
      <c r="B25" s="3"/>
      <c r="C25" s="3"/>
      <c r="D25" s="3"/>
      <c r="E25" s="3"/>
      <c r="F25" s="3"/>
      <c r="G25" s="3"/>
      <c r="H25" s="3"/>
      <c r="I25" s="3"/>
      <c r="J25" s="4"/>
      <c r="K25" s="12">
        <f>K5+K8-K19</f>
        <v>11498.16</v>
      </c>
    </row>
    <row r="26" spans="1:11" ht="15">
      <c r="A26" s="2" t="s">
        <v>0</v>
      </c>
      <c r="B26" s="3"/>
      <c r="C26" s="3"/>
      <c r="D26" s="3"/>
      <c r="E26" s="3"/>
      <c r="F26" s="3"/>
      <c r="G26" s="3"/>
      <c r="H26" s="3"/>
      <c r="I26" s="3"/>
      <c r="J26" s="4"/>
      <c r="K26" s="13">
        <v>368</v>
      </c>
    </row>
    <row r="27" spans="1:11" ht="15">
      <c r="A27" s="2" t="s">
        <v>1</v>
      </c>
      <c r="B27" s="3"/>
      <c r="C27" s="3"/>
      <c r="D27" s="3"/>
      <c r="E27" s="3"/>
      <c r="F27" s="3"/>
      <c r="G27" s="3"/>
      <c r="H27" s="3"/>
      <c r="I27" s="3"/>
      <c r="J27" s="4"/>
      <c r="K27" s="14">
        <v>8</v>
      </c>
    </row>
    <row r="28" spans="1:11" ht="15">
      <c r="A28" s="2" t="s">
        <v>48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Лист2!K34+Лист2!W34+Лист2!AI34</f>
        <v>8854.08</v>
      </c>
    </row>
    <row r="29" spans="1:11" ht="15.75">
      <c r="A29" s="2"/>
      <c r="B29" s="6" t="s">
        <v>2</v>
      </c>
      <c r="C29" s="6"/>
      <c r="D29" s="3"/>
      <c r="E29" s="3"/>
      <c r="F29" s="3"/>
      <c r="G29" s="3"/>
      <c r="H29" s="3"/>
      <c r="I29" s="3"/>
      <c r="J29" s="4"/>
      <c r="K29" s="14"/>
    </row>
    <row r="30" spans="1:11" ht="15.75">
      <c r="A30" s="7" t="s">
        <v>98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Лист2!AI36*3</f>
        <v>4559.5199999999995</v>
      </c>
    </row>
    <row r="31" spans="1:11" ht="15.75">
      <c r="A31" s="7" t="s">
        <v>15</v>
      </c>
      <c r="B31" s="3"/>
      <c r="C31" s="3"/>
      <c r="D31" s="3"/>
      <c r="E31" s="3"/>
      <c r="F31" s="3"/>
      <c r="G31" s="3"/>
      <c r="H31" s="3"/>
      <c r="I31" s="3"/>
      <c r="J31" s="4"/>
      <c r="K31" s="15">
        <f>Лист2!AI37*3</f>
        <v>231.84</v>
      </c>
    </row>
    <row r="32" spans="1:11" ht="15.75">
      <c r="A32" s="7" t="s">
        <v>53</v>
      </c>
      <c r="B32" s="3"/>
      <c r="C32" s="3"/>
      <c r="D32" s="3"/>
      <c r="E32" s="3"/>
      <c r="F32" s="3"/>
      <c r="G32" s="3"/>
      <c r="H32" s="3"/>
      <c r="I32" s="3"/>
      <c r="J32" s="4"/>
      <c r="K32" s="15">
        <f>Лист2!AI38*3</f>
        <v>1700.16</v>
      </c>
    </row>
    <row r="33" spans="1:11" ht="15.75">
      <c r="A33" s="7" t="s">
        <v>54</v>
      </c>
      <c r="B33" s="3"/>
      <c r="C33" s="3"/>
      <c r="D33" s="3"/>
      <c r="E33" s="3"/>
      <c r="F33" s="3"/>
      <c r="G33" s="3"/>
      <c r="H33" s="3"/>
      <c r="I33" s="3"/>
      <c r="J33" s="4"/>
      <c r="K33" s="14">
        <f>Лист2!AI39*3</f>
        <v>1104</v>
      </c>
    </row>
    <row r="34" spans="1:11" ht="15.75">
      <c r="A34" s="7" t="s">
        <v>55</v>
      </c>
      <c r="B34" s="6"/>
      <c r="C34" s="6"/>
      <c r="D34" s="6"/>
      <c r="E34" s="6"/>
      <c r="F34" s="6"/>
      <c r="G34" s="6"/>
      <c r="H34" s="6"/>
      <c r="I34" s="3"/>
      <c r="J34" s="4"/>
      <c r="K34" s="15">
        <f>Лист2!AI40</f>
        <v>121.44000000000001</v>
      </c>
    </row>
    <row r="35" spans="1:11" ht="15">
      <c r="A35" s="8" t="s">
        <v>12</v>
      </c>
      <c r="B35" s="9"/>
      <c r="C35" s="9"/>
      <c r="D35" s="9"/>
      <c r="E35" s="9"/>
      <c r="F35" s="9"/>
      <c r="G35" s="9"/>
      <c r="H35" s="9"/>
      <c r="I35" s="9"/>
      <c r="J35" s="10"/>
      <c r="K35" s="15">
        <f>K30+K31+K32+K33+K34</f>
        <v>7716.959999999999</v>
      </c>
    </row>
    <row r="37" spans="1:9" ht="15">
      <c r="A37" s="1"/>
      <c r="B37" s="1" t="s">
        <v>13</v>
      </c>
      <c r="C37" s="1"/>
      <c r="D37" s="1"/>
      <c r="E37" s="1"/>
      <c r="F37" s="1"/>
      <c r="G37" s="1"/>
      <c r="H37" s="1"/>
      <c r="I37" s="1"/>
    </row>
    <row r="38" spans="1:9" ht="15">
      <c r="A38" s="1"/>
      <c r="B38" s="1" t="s">
        <v>49</v>
      </c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12" ht="15">
      <c r="A40" s="2" t="s">
        <v>60</v>
      </c>
      <c r="B40" s="3"/>
      <c r="C40" s="3"/>
      <c r="D40" s="3"/>
      <c r="E40" s="3"/>
      <c r="F40" s="3"/>
      <c r="G40" s="3"/>
      <c r="H40" s="3"/>
      <c r="I40" s="3"/>
      <c r="J40" s="4"/>
      <c r="K40" s="12"/>
      <c r="L40" s="16"/>
    </row>
    <row r="41" spans="1:11" ht="15">
      <c r="A41" s="2" t="s">
        <v>61</v>
      </c>
      <c r="B41" s="3"/>
      <c r="C41" s="3"/>
      <c r="D41" s="3"/>
      <c r="E41" s="3"/>
      <c r="F41" s="3"/>
      <c r="G41" s="3"/>
      <c r="H41" s="3"/>
      <c r="I41" s="3"/>
      <c r="J41" s="4"/>
      <c r="K41" s="12">
        <f>K25+K28-K35</f>
        <v>12635.279999999999</v>
      </c>
    </row>
    <row r="42" spans="1:11" ht="15">
      <c r="A42" s="2" t="s">
        <v>0</v>
      </c>
      <c r="B42" s="3"/>
      <c r="C42" s="3"/>
      <c r="D42" s="3"/>
      <c r="E42" s="3"/>
      <c r="F42" s="3"/>
      <c r="G42" s="3"/>
      <c r="H42" s="3"/>
      <c r="I42" s="3"/>
      <c r="J42" s="4"/>
      <c r="K42" s="13">
        <f>K26</f>
        <v>368</v>
      </c>
    </row>
    <row r="43" spans="1:11" ht="15">
      <c r="A43" s="2" t="s">
        <v>1</v>
      </c>
      <c r="B43" s="3"/>
      <c r="C43" s="3"/>
      <c r="D43" s="3"/>
      <c r="E43" s="3"/>
      <c r="F43" s="3"/>
      <c r="G43" s="3"/>
      <c r="H43" s="3"/>
      <c r="I43" s="3"/>
      <c r="J43" s="4"/>
      <c r="K43" s="14">
        <f>K27</f>
        <v>8</v>
      </c>
    </row>
    <row r="44" spans="1:11" ht="15">
      <c r="A44" s="2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Лист2!K60*3</f>
        <v>9450.240000000002</v>
      </c>
    </row>
    <row r="45" spans="1:11" ht="15.75">
      <c r="A45" s="2"/>
      <c r="B45" s="6" t="s">
        <v>2</v>
      </c>
      <c r="C45" s="6"/>
      <c r="D45" s="3"/>
      <c r="E45" s="3"/>
      <c r="F45" s="3"/>
      <c r="G45" s="3"/>
      <c r="H45" s="3"/>
      <c r="I45" s="3"/>
      <c r="J45" s="4"/>
      <c r="K45" s="14"/>
    </row>
    <row r="46" spans="1:11" ht="15.75">
      <c r="A46" s="7" t="s">
        <v>98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4559.5199999999995</v>
      </c>
    </row>
    <row r="47" spans="1:11" ht="15.75">
      <c r="A47" s="7" t="s">
        <v>15</v>
      </c>
      <c r="B47" s="3"/>
      <c r="C47" s="3"/>
      <c r="D47" s="3"/>
      <c r="E47" s="3"/>
      <c r="F47" s="3"/>
      <c r="G47" s="3"/>
      <c r="H47" s="3"/>
      <c r="I47" s="3"/>
      <c r="J47" s="4"/>
      <c r="K47" s="15">
        <f>K31</f>
        <v>231.84</v>
      </c>
    </row>
    <row r="48" spans="1:11" ht="15.75">
      <c r="A48" s="7" t="s">
        <v>53</v>
      </c>
      <c r="B48" s="3"/>
      <c r="C48" s="3"/>
      <c r="D48" s="3"/>
      <c r="E48" s="3"/>
      <c r="F48" s="3"/>
      <c r="G48" s="3"/>
      <c r="H48" s="3"/>
      <c r="I48" s="3"/>
      <c r="J48" s="4"/>
      <c r="K48" s="15">
        <f>K32</f>
        <v>1700.16</v>
      </c>
    </row>
    <row r="49" spans="1:11" ht="15.75">
      <c r="A49" s="7" t="s">
        <v>54</v>
      </c>
      <c r="B49" s="3"/>
      <c r="C49" s="3"/>
      <c r="D49" s="3"/>
      <c r="E49" s="3"/>
      <c r="F49" s="3"/>
      <c r="G49" s="3"/>
      <c r="H49" s="3"/>
      <c r="I49" s="3"/>
      <c r="J49" s="4"/>
      <c r="K49" s="14">
        <f>K33</f>
        <v>1104</v>
      </c>
    </row>
    <row r="50" spans="1:11" ht="15.75">
      <c r="A50" s="7" t="s">
        <v>55</v>
      </c>
      <c r="B50" s="6"/>
      <c r="C50" s="6"/>
      <c r="D50" s="6"/>
      <c r="E50" s="6"/>
      <c r="F50" s="6"/>
      <c r="G50" s="6"/>
      <c r="H50" s="6"/>
      <c r="I50" s="3"/>
      <c r="J50" s="4"/>
      <c r="K50" s="15">
        <f>Лист2!K67+Лист2!K66+Лист2!W67+Лист2!W66+Лист2!AI67+Лист2!AI66</f>
        <v>12784.320000000002</v>
      </c>
    </row>
    <row r="51" spans="1:11" ht="15">
      <c r="A51" s="8" t="s">
        <v>12</v>
      </c>
      <c r="B51" s="9"/>
      <c r="C51" s="9"/>
      <c r="D51" s="9"/>
      <c r="E51" s="9"/>
      <c r="F51" s="9"/>
      <c r="G51" s="9"/>
      <c r="H51" s="9"/>
      <c r="I51" s="9"/>
      <c r="J51" s="10"/>
      <c r="K51" s="15">
        <f>K46+K47+K48+K49+K50</f>
        <v>20379.84</v>
      </c>
    </row>
    <row r="53" spans="1:9" ht="15">
      <c r="A53" s="1"/>
      <c r="B53" s="1" t="s">
        <v>13</v>
      </c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51</v>
      </c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12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/>
      <c r="L56" s="16"/>
    </row>
    <row r="57" spans="1:11" ht="15">
      <c r="A57" s="2" t="s">
        <v>63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K41+K44-K51</f>
        <v>1705.6800000000003</v>
      </c>
    </row>
    <row r="58" spans="1:11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3">
        <f>K42</f>
        <v>368</v>
      </c>
    </row>
    <row r="59" spans="1:11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4">
        <f>K43</f>
        <v>8</v>
      </c>
    </row>
    <row r="60" spans="1:11" ht="15">
      <c r="A60" s="2" t="s">
        <v>52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9450.240000000002</v>
      </c>
    </row>
    <row r="61" spans="1:11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14"/>
    </row>
    <row r="62" spans="1:11" ht="15.75">
      <c r="A62" s="7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4559.5199999999995</v>
      </c>
    </row>
    <row r="63" spans="1:11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K47</f>
        <v>231.84</v>
      </c>
    </row>
    <row r="64" spans="1:11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K48</f>
        <v>1700.16</v>
      </c>
    </row>
    <row r="65" spans="1:11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4">
        <f>K49</f>
        <v>1104</v>
      </c>
    </row>
    <row r="66" spans="1:11" ht="15.75">
      <c r="A66" s="7" t="s">
        <v>55</v>
      </c>
      <c r="B66" s="6"/>
      <c r="C66" s="6"/>
      <c r="D66" s="6"/>
      <c r="E66" s="6"/>
      <c r="F66" s="6"/>
      <c r="G66" s="6"/>
      <c r="H66" s="6"/>
      <c r="I66" s="3"/>
      <c r="J66" s="4"/>
      <c r="K66" s="15">
        <f>Лист2!AI103</f>
        <v>559.36</v>
      </c>
    </row>
    <row r="67" spans="1:11" ht="15">
      <c r="A67" s="8" t="s">
        <v>12</v>
      </c>
      <c r="B67" s="9"/>
      <c r="C67" s="9"/>
      <c r="D67" s="9"/>
      <c r="E67" s="9"/>
      <c r="F67" s="9"/>
      <c r="G67" s="9"/>
      <c r="H67" s="9"/>
      <c r="I67" s="9"/>
      <c r="J67" s="10"/>
      <c r="K67" s="15">
        <f>K62+K63+K64+K65+K66</f>
        <v>8154.879999999999</v>
      </c>
    </row>
    <row r="69" spans="1:12" ht="15">
      <c r="A69" s="2" t="s">
        <v>64</v>
      </c>
      <c r="B69" s="11"/>
      <c r="C69" s="11"/>
      <c r="D69" s="11"/>
      <c r="E69" s="11"/>
      <c r="F69" s="11"/>
      <c r="G69" s="11"/>
      <c r="H69" s="11"/>
      <c r="I69" s="11"/>
      <c r="J69" s="4"/>
      <c r="K69" s="14">
        <v>9522</v>
      </c>
      <c r="L69" s="16"/>
    </row>
    <row r="70" spans="1:11" ht="15">
      <c r="A70" s="21" t="s">
        <v>65</v>
      </c>
      <c r="B70" s="11"/>
      <c r="C70" s="11"/>
      <c r="D70" s="11"/>
      <c r="E70" s="11"/>
      <c r="F70" s="11"/>
      <c r="G70" s="11"/>
      <c r="H70" s="11"/>
      <c r="I70" s="11"/>
      <c r="J70" s="4"/>
      <c r="K70" s="15">
        <f>K60*2+K28+K8</f>
        <v>37326.240000000005</v>
      </c>
    </row>
    <row r="71" spans="1:11" ht="15">
      <c r="A71" s="22" t="s">
        <v>66</v>
      </c>
      <c r="B71" s="23"/>
      <c r="C71" s="23"/>
      <c r="D71" s="23"/>
      <c r="E71" s="23"/>
      <c r="F71" s="23"/>
      <c r="G71" s="23"/>
      <c r="H71" s="23"/>
      <c r="I71" s="23"/>
      <c r="J71" s="10"/>
      <c r="K71" s="15">
        <f>K67+K51+K35+K19</f>
        <v>43847.2</v>
      </c>
    </row>
    <row r="72" spans="1:11" ht="15">
      <c r="A72" s="2" t="s">
        <v>67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5">
        <f>K69+K70-K71</f>
        <v>3001.040000000008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7.753906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2" t="s">
        <v>23</v>
      </c>
      <c r="X4" s="16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23</v>
      </c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9522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10180.72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10839.439999999999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368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368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41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3190.56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3190.56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3190.56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1519.84</v>
      </c>
      <c r="M11" s="7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1519.84</v>
      </c>
      <c r="Y11" s="7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1519.84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77.28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77.28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77.28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566.72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566.72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566.72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368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368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368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 t="str">
        <f>K19</f>
        <v> 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23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2531.84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2531.84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2531.84</v>
      </c>
    </row>
    <row r="28" spans="1:33" ht="15.75">
      <c r="A28" s="1"/>
      <c r="B28" s="1"/>
      <c r="C28" s="1"/>
      <c r="D28" s="1"/>
      <c r="E28" s="1"/>
      <c r="F28" s="24" t="s">
        <v>31</v>
      </c>
      <c r="G28" s="1"/>
      <c r="H28" s="1"/>
      <c r="I28" s="1"/>
      <c r="M28" s="1"/>
      <c r="N28" s="1"/>
      <c r="O28" s="1"/>
      <c r="P28" s="1"/>
      <c r="Q28" s="1"/>
      <c r="R28" s="24" t="s">
        <v>29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6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23</v>
      </c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23</v>
      </c>
      <c r="X29" s="16"/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23</v>
      </c>
      <c r="AJ29" s="16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11498.159999999998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11818.319999999998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12138.479999999998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368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368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368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4">
        <v>7.75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7.75</v>
      </c>
      <c r="Y33" s="2" t="s">
        <v>41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8.56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2852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2852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3150.0800000000004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1519.84</v>
      </c>
      <c r="M36" s="7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1519.84</v>
      </c>
      <c r="Y36" s="7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1519.84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77.28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77.28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77.28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566.72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566.72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566.72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368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368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368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AI31*0.33</f>
        <v>121.44000000000001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 t="str">
        <f>K43</f>
        <v> 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4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 t="s">
        <v>23</v>
      </c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14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14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14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K26</f>
        <v>2531.84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2531.84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2653.28</v>
      </c>
    </row>
    <row r="54" spans="5:30" ht="12.75">
      <c r="E54" s="17" t="s">
        <v>16</v>
      </c>
      <c r="R54" s="18" t="s">
        <v>17</v>
      </c>
      <c r="AD54" s="18" t="s">
        <v>18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23</v>
      </c>
      <c r="L55" s="16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9"/>
      <c r="X55" s="16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12635.279999999997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10893.079999999996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W56+W60-W78</f>
        <v>10728.879999999996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368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368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368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8.56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8.56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8.56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3150.0800000000004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3150.0800000000004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3150.0800000000004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1519.84</v>
      </c>
      <c r="M62" s="7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1519.84</v>
      </c>
      <c r="Y62" s="7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1519.84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77.28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77.28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77.28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566.72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566.72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566.72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368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368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368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121.44000000000001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121.44000000000001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121.44000000000001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4">
        <f>K73</f>
        <v>2239</v>
      </c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661</v>
      </c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9520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4975+4545</f>
        <v>9520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5">
        <v>2239</v>
      </c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14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96</v>
      </c>
      <c r="N77" s="3"/>
      <c r="O77" s="3"/>
      <c r="P77" s="3"/>
      <c r="Q77" s="3"/>
      <c r="R77" s="3"/>
      <c r="S77" s="3"/>
      <c r="T77" s="3"/>
      <c r="U77" s="3"/>
      <c r="V77" s="4"/>
      <c r="W77" s="5">
        <v>661</v>
      </c>
      <c r="Y77" s="2" t="s">
        <v>14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4892.280000000001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3314.28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12173.28</v>
      </c>
    </row>
    <row r="80" spans="5:30" ht="12.75">
      <c r="E80" s="17" t="s">
        <v>19</v>
      </c>
      <c r="R80" s="18" t="s">
        <v>20</v>
      </c>
      <c r="AD80" s="18" t="s">
        <v>21</v>
      </c>
    </row>
    <row r="81" spans="1:36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23</v>
      </c>
      <c r="X81" s="20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  <c r="AJ81" s="20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1705.6799999999948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2323.9199999999946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2942.1599999999944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368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368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368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8.56</v>
      </c>
      <c r="M85" s="2" t="s">
        <v>41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8.56</v>
      </c>
      <c r="Y85" s="2" t="s">
        <v>41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8.56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3150.0800000000004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3150.0800000000004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3150.0800000000004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1519.84</v>
      </c>
      <c r="M88" s="7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1519.84</v>
      </c>
      <c r="Y88" s="7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1519.84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77.28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77.28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77.28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566.72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566.72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566.72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368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368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368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4" t="s">
        <v>23</v>
      </c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 t="str">
        <f>W97</f>
        <v> </v>
      </c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AI103</f>
        <v>559.36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23</v>
      </c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39</v>
      </c>
      <c r="B103" s="3"/>
      <c r="C103" s="3"/>
      <c r="D103" s="3"/>
      <c r="E103" s="3"/>
      <c r="F103" s="3"/>
      <c r="G103" s="3"/>
      <c r="H103" s="3"/>
      <c r="I103" s="3"/>
      <c r="J103" s="4"/>
      <c r="K103" s="5" t="s">
        <v>23</v>
      </c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97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26">
        <f>AI83*0.38*4</f>
        <v>559.36</v>
      </c>
    </row>
    <row r="104" spans="1:36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2531.84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2531.84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3091.2000000000003</v>
      </c>
      <c r="AJ104" s="20"/>
    </row>
    <row r="106" ht="12.75">
      <c r="AI106" s="20" t="s">
        <v>23</v>
      </c>
    </row>
    <row r="107" ht="12.75">
      <c r="AI107" s="25">
        <f>AI82+AI86-AI104</f>
        <v>3001.039999999994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2013-02-01T18:00:29Z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