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<sst xmlns="http://schemas.openxmlformats.org/spreadsheetml/2006/main" count="392" uniqueCount="109">
  <si>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</si>
  <si>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</si>
  <si>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</si>
  <si>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</si>
  <si>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</si>
  <si>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</si>
  <si>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</si>
  <si>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</si>
  <si>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</si>
  <si>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</si>
  <si>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</si>
  <si>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</si>
  <si>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</si>
  <si>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</si>
  <si>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</si>
  <si>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</si>
  <si>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</si>
  <si>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</si>
  <si>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</si>
  <si>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</si>
  <si>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</si>
  <si>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</si>
  <si>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</si>
  <si>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</si>
  <si>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</si>
  <si>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</si>
  <si>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</si>
  <si>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</si>
  <si>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</si>
  <si>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</si>
  <si>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</si>
  <si>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</si>
  <si>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</si>
  <si>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</si>
  <si>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</si>
  <si>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</si>
  <si>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</si>
  <si>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</si>
  <si>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>в. Сети отопления (наладка наладка отопления)</t>
  </si>
  <si>
    <t xml:space="preserve">5.начислено за 4 квартал  </t>
  </si>
  <si>
    <t xml:space="preserve">коммунальным услугам жилого дома № 9 ул. Элеваторная за 4 квартал  </t>
  </si>
  <si>
    <t xml:space="preserve">5.начислено за 3 квартал  </t>
  </si>
  <si>
    <t xml:space="preserve">коммунальным услугам жилого дома № 9 ул. Элеваторная за 3 квартал  </t>
  </si>
  <si>
    <t xml:space="preserve">5.начислено за 2 квартал  </t>
  </si>
  <si>
    <t xml:space="preserve">коммунальным услугам жилого дома № 9 ул. Элеваторная за 2 квартал  </t>
  </si>
  <si>
    <t xml:space="preserve">коммунальным услугам жилого дома № 9 ул. Элеваторная за 1 квартал  </t>
  </si>
  <si>
    <t xml:space="preserve">5.начислено за 1 квартал  </t>
  </si>
  <si>
    <t xml:space="preserve">коммунальным услугам жилого дома № 9  ул. Элеваторная  за январь  </t>
  </si>
  <si>
    <t xml:space="preserve">5. Тариф  </t>
  </si>
  <si>
    <t xml:space="preserve">коммунальным услугам жилого дома № 9 ул. Элеваторная за февраль  </t>
  </si>
  <si>
    <t xml:space="preserve">коммунальным услугам жилого дома № 9 ул. Элеваторная 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</si>
  <si>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</si>
  <si>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</si>
  <si>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</si>
  <si>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</si>
  <si>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кровли)</t>
  </si>
  <si>
    <t>з. Смена оконных блоков в местах общего пользования(окос травы придомовой территории)</t>
  </si>
  <si>
    <t>ж.Смена входных дверей в местах общего пользования (доводчик)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</si>
  <si>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</si>
  <si>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</si>
  <si>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</si>
  <si>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</si>
  <si>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</si>
  <si>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</si>
  <si>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</si>
  <si>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</si>
  <si>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</si>
  <si>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</si>
  <si>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</si>
  <si>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</si>
  <si>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</si>
  <si>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</si>
  <si>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</si>
  <si>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</si>
  <si>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</si>
  <si>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</si>
  <si>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</si>
  <si>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</si>
  <si>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</si>
  <si>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</si>
  <si>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</si>
  <si>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</si>
  <si>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</si>
  <si>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</si>
  <si>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</si>
  <si>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</si>
  <si>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</si>
  <si>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</si>
  <si>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</si>
  <si>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</si>
  <si>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</si>
  <si>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</si>
  <si>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</si>
  <si>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</si>
  <si>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</si>
  <si>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       </t>
  </si>
  <si>
    <t>е. Текущий ремонт подъездов (очистка кровли и ступенек от снега и льда)</t>
  </si>
  <si>
    <t>ж.Смена входных дверей в местах общего пользования (смена замка)</t>
  </si>
  <si>
    <t>и. Остекление окон в местах общего пользования (экспертиза дома)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</si>
  <si>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</si>
  <si>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</si>
  <si>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(отдано деньгами)</t>
  </si>
  <si>
    <t>е. Текущий ремонт подъездов(ремонт кровли)</t>
  </si>
  <si>
    <t>и. Остекление окон в местах общего пользования (окраска газовых труб)</t>
  </si>
  <si>
    <t>е. Текущий ремонт подъездов  (ремонт кровли)</t>
  </si>
  <si>
    <t>и. Остекление окон в местах общего пользования (крыша)</t>
  </si>
  <si>
    <t>ж.Смена входных дверей в местах общего пользования (заделка швов)</t>
  </si>
  <si>
    <t>и. Остекление окон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</si>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</sst>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3">
        <v>106572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2764.2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60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75545.586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108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34248.437999999995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1741.446</v>
      </c>
    </row>
    <row r="12" spans="1:11" ht="15.75">
      <c r="A12" s="8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12770.604</v>
      </c>
    </row>
    <row r="13" spans="1:11" ht="15.75">
      <c r="A13" s="8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8292.599999999999</v>
      </c>
    </row>
    <row r="14" spans="1:11" ht="15.75">
      <c r="A14" s="8" t="s">
        <v>54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Лист2!AI15+Лист2!W15+Лист2!K15</f>
        <v>22454</v>
      </c>
    </row>
    <row r="15" spans="1:11" ht="1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79507.08799999999</v>
      </c>
    </row>
    <row r="17" spans="1:9" ht="1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60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1" ht="15">
      <c r="A21" s="2" t="s">
        <v>61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102610.49800000002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2764.2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60</v>
      </c>
    </row>
    <row r="24" spans="1:11" ht="1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Лист2!K34+Лист2!W34+Лист2!AI34</f>
        <v>77563.45199999999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108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Лист2!AI36*3</f>
        <v>34248.437999999995</v>
      </c>
    </row>
    <row r="27" spans="1:11" ht="15.75">
      <c r="A27" s="8" t="s">
        <v>14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Лист2!AI37*3</f>
        <v>1741.446</v>
      </c>
    </row>
    <row r="28" spans="1:11" ht="15.75">
      <c r="A28" s="8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Лист2!W38*2+Лист2!AI38</f>
        <v>13793.357999999998</v>
      </c>
    </row>
    <row r="29" spans="1:13" ht="15.75">
      <c r="A29" s="8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8292.599999999999</v>
      </c>
      <c r="M29" s="17"/>
    </row>
    <row r="30" spans="1:13" ht="15.75">
      <c r="A30" s="8" t="s">
        <v>54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Лист2!AI40+Лист2!AI41+Лист2!W41+Лист2!K41</f>
        <v>27607.112</v>
      </c>
      <c r="M30" s="17"/>
    </row>
    <row r="31" spans="1:11" ht="15">
      <c r="A31" s="9" t="s">
        <v>12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85682.954</v>
      </c>
    </row>
    <row r="33" spans="1:9" ht="15">
      <c r="A33" s="1"/>
      <c r="B33" s="1" t="s">
        <v>13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3"/>
    </row>
    <row r="37" spans="1:12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94490.99600000001</v>
      </c>
      <c r="L37" s="17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2764.2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60</v>
      </c>
    </row>
    <row r="40" spans="1:11" ht="15">
      <c r="A40" s="2" t="s">
        <v>41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81599.184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108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34248.437999999995</v>
      </c>
    </row>
    <row r="43" spans="1:11" ht="15.75">
      <c r="A43" s="8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1741.446</v>
      </c>
    </row>
    <row r="44" spans="1:11" ht="15.75">
      <c r="A44" s="8" t="s">
        <v>52</v>
      </c>
      <c r="B44" s="3"/>
      <c r="C44" s="3"/>
      <c r="D44" s="3"/>
      <c r="E44" s="3"/>
      <c r="F44" s="3"/>
      <c r="G44" s="3"/>
      <c r="H44" s="3"/>
      <c r="I44" s="3"/>
      <c r="J44" s="4"/>
      <c r="K44" s="16">
        <f>Лист2!K64*3</f>
        <v>15838.865999999998</v>
      </c>
    </row>
    <row r="45" spans="1:11" ht="15.75">
      <c r="A45" s="8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8292.599999999999</v>
      </c>
    </row>
    <row r="46" spans="1:11" ht="15.75">
      <c r="A46" s="8" t="s">
        <v>54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Лист2!K66+Лист2!K67+Лист2!W66+Лист2!W67+Лист2!AI66+Лист2!AI67</f>
        <v>84784.336</v>
      </c>
    </row>
    <row r="47" spans="1:11" ht="15">
      <c r="A47" s="9" t="s">
        <v>12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144905.686</v>
      </c>
    </row>
    <row r="49" spans="1:9" ht="15">
      <c r="A49" s="1"/>
      <c r="B49" s="1" t="s">
        <v>13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64</v>
      </c>
      <c r="B52" s="3"/>
      <c r="C52" s="3"/>
      <c r="D52" s="3"/>
      <c r="E52" s="3"/>
      <c r="F52" s="3"/>
      <c r="G52" s="3"/>
      <c r="H52" s="3"/>
      <c r="I52" s="3"/>
      <c r="J52" s="4"/>
      <c r="K52" s="13"/>
    </row>
    <row r="53" spans="1:12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31184.494000000006</v>
      </c>
      <c r="L53" s="17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2764.2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60</v>
      </c>
    </row>
    <row r="56" spans="1:11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81599.184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108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34248.437999999995</v>
      </c>
    </row>
    <row r="59" spans="1:11" ht="15.75">
      <c r="A59" s="8" t="s">
        <v>14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1741.446</v>
      </c>
    </row>
    <row r="60" spans="1:11" ht="15.75">
      <c r="A60" s="8" t="s">
        <v>52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15838.865999999998</v>
      </c>
    </row>
    <row r="61" spans="1:11" ht="15.75">
      <c r="A61" s="8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8292.599999999999</v>
      </c>
    </row>
    <row r="62" spans="1:11" ht="15.75">
      <c r="A62" s="8" t="s">
        <v>54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Лист2!K92+Лист2!K93+Лист2!W92+Лист2!W93+Лист2!AI92+Лист2!AI93</f>
        <v>33218.335999999996</v>
      </c>
    </row>
    <row r="63" spans="1:11" ht="15">
      <c r="A63" s="9" t="s">
        <v>12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93339.68599999999</v>
      </c>
    </row>
    <row r="65" spans="1:11" ht="15">
      <c r="A65" s="2" t="s">
        <v>66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106572</v>
      </c>
    </row>
    <row r="66" spans="1:11" ht="15">
      <c r="A66" s="22" t="s">
        <v>67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316307.40599999996</v>
      </c>
    </row>
    <row r="67" spans="1:13" ht="15">
      <c r="A67" s="23" t="s">
        <v>68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403435.414</v>
      </c>
      <c r="M67" s="18"/>
    </row>
    <row r="68" spans="1:11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19443.99199999997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93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3">
        <v>106572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104145.166</v>
      </c>
      <c r="Y5" s="2" t="s">
        <v>94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101642.332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2764.2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2764.2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2764.2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60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9.11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5">
        <v>9.11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9.11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25181.861999999997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25181.861999999997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25181.861999999997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108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11416.145999999999</v>
      </c>
      <c r="M11" s="8" t="s">
        <v>108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11416.145999999999</v>
      </c>
      <c r="Y11" s="8" t="s">
        <v>108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11416.145999999999</v>
      </c>
    </row>
    <row r="12" spans="1:35" ht="15.75">
      <c r="A12" s="8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580.482</v>
      </c>
      <c r="M12" s="8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580.482</v>
      </c>
      <c r="Y12" s="8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580.482</v>
      </c>
    </row>
    <row r="13" spans="1:35" ht="15.75">
      <c r="A13" s="8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4256.8679999999995</v>
      </c>
      <c r="M13" s="8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4256.8679999999995</v>
      </c>
      <c r="Y13" s="8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4256.8679999999995</v>
      </c>
    </row>
    <row r="14" spans="1:35" ht="15.75">
      <c r="A14" s="8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2764.2</v>
      </c>
      <c r="M14" s="8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2764.2</v>
      </c>
      <c r="Y14" s="8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2764.2</v>
      </c>
    </row>
    <row r="15" spans="1:35" ht="15.75">
      <c r="A15" s="8" t="s">
        <v>54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K21+K25</f>
        <v>8591</v>
      </c>
      <c r="M15" s="8" t="s">
        <v>54</v>
      </c>
      <c r="N15" s="7"/>
      <c r="O15" s="7"/>
      <c r="P15" s="7"/>
      <c r="Q15" s="7"/>
      <c r="R15" s="7"/>
      <c r="S15" s="7"/>
      <c r="T15" s="7"/>
      <c r="U15" s="3"/>
      <c r="V15" s="4"/>
      <c r="W15" s="15">
        <f>W17+W19+W22+W25</f>
        <v>8667</v>
      </c>
      <c r="Y15" s="8" t="s">
        <v>54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AI16+AI19+AI20+AI25</f>
        <v>5196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21</v>
      </c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21</v>
      </c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829</v>
      </c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>
        <v>5817</v>
      </c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 t="s">
        <v>21</v>
      </c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21</v>
      </c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21</v>
      </c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 t="s">
        <v>21</v>
      </c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21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>
        <f>608+617</f>
        <v>1225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400</v>
      </c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21</v>
      </c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21</v>
      </c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f>2490+877</f>
        <v>3367</v>
      </c>
    </row>
    <row r="21" spans="1:35" ht="15">
      <c r="A21" s="2" t="s">
        <v>96</v>
      </c>
      <c r="B21" s="3"/>
      <c r="C21" s="3"/>
      <c r="D21" s="3"/>
      <c r="E21" s="3"/>
      <c r="F21" s="3"/>
      <c r="G21" s="3"/>
      <c r="H21" s="3"/>
      <c r="I21" s="3"/>
      <c r="J21" s="4"/>
      <c r="K21" s="5">
        <f>6146+1845</f>
        <v>7991</v>
      </c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97</v>
      </c>
      <c r="N22" s="3"/>
      <c r="O22" s="3"/>
      <c r="P22" s="3"/>
      <c r="Q22" s="3"/>
      <c r="R22" s="3"/>
      <c r="S22" s="3"/>
      <c r="T22" s="3"/>
      <c r="U22" s="3"/>
      <c r="V22" s="4"/>
      <c r="W22" s="5">
        <v>1025</v>
      </c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37</v>
      </c>
      <c r="B25" s="3"/>
      <c r="C25" s="3"/>
      <c r="D25" s="3"/>
      <c r="E25" s="3"/>
      <c r="F25" s="3"/>
      <c r="G25" s="3"/>
      <c r="H25" s="3"/>
      <c r="I25" s="3"/>
      <c r="J25" s="4"/>
      <c r="K25" s="5">
        <v>600</v>
      </c>
      <c r="M25" s="2" t="s">
        <v>37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600</v>
      </c>
      <c r="Y25" s="2" t="s">
        <v>37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600</v>
      </c>
    </row>
    <row r="26" spans="1:35" ht="15">
      <c r="A26" s="9" t="s">
        <v>12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27608.696</v>
      </c>
      <c r="M26" s="9" t="s">
        <v>12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27684.696</v>
      </c>
      <c r="Y26" s="9" t="s">
        <v>12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24213.696</v>
      </c>
    </row>
    <row r="28" spans="1:33" ht="15.75">
      <c r="A28" s="1"/>
      <c r="B28" s="1"/>
      <c r="C28" s="1"/>
      <c r="D28" s="1"/>
      <c r="E28" s="1"/>
      <c r="F28" s="25" t="s">
        <v>29</v>
      </c>
      <c r="G28" s="1"/>
      <c r="H28" s="1"/>
      <c r="I28" s="1"/>
      <c r="M28" s="1"/>
      <c r="N28" s="1"/>
      <c r="O28" s="1"/>
      <c r="P28" s="1"/>
      <c r="Q28" s="1"/>
      <c r="R28" s="25" t="s">
        <v>27</v>
      </c>
      <c r="S28" s="1"/>
      <c r="T28" s="1"/>
      <c r="U28" s="1"/>
      <c r="Y28" s="1"/>
      <c r="Z28" s="1"/>
      <c r="AA28" s="1"/>
      <c r="AB28" s="1"/>
      <c r="AC28" s="1"/>
      <c r="AD28" s="25" t="s">
        <v>25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77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102610.49799999999</v>
      </c>
      <c r="M30" s="2" t="s">
        <v>78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102428.66399999999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90226.82999999999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2764.2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2764.2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2764.2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60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60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60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9.11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9.11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9.84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25181.861999999997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25181.861999999997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27199.728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108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11416.145999999999</v>
      </c>
      <c r="M36" s="8" t="s">
        <v>108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11416.145999999999</v>
      </c>
      <c r="Y36" s="8" t="s">
        <v>108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11416.145999999999</v>
      </c>
    </row>
    <row r="37" spans="1:35" ht="15.75">
      <c r="A37" s="8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580.482</v>
      </c>
      <c r="M37" s="8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580.482</v>
      </c>
      <c r="Y37" s="8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580.482</v>
      </c>
    </row>
    <row r="38" spans="1:35" ht="15.75">
      <c r="A38" s="8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4256.8679999999995</v>
      </c>
      <c r="M38" s="8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4256.8679999999995</v>
      </c>
      <c r="Y38" s="8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AI31*1.91</f>
        <v>5279.621999999999</v>
      </c>
    </row>
    <row r="39" spans="1:35" ht="15.75">
      <c r="A39" s="8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2764.2</v>
      </c>
      <c r="M39" s="8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2764.2</v>
      </c>
      <c r="Y39" s="8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2764.2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99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AI31*0.36</f>
        <v>995.1119999999999</v>
      </c>
    </row>
    <row r="41" spans="1:35" ht="15.75">
      <c r="A41" s="8" t="s">
        <v>54</v>
      </c>
      <c r="B41" s="7"/>
      <c r="C41" s="7"/>
      <c r="D41" s="7"/>
      <c r="E41" s="7"/>
      <c r="F41" s="7"/>
      <c r="G41" s="7"/>
      <c r="H41" s="7"/>
      <c r="I41" s="3"/>
      <c r="J41" s="4"/>
      <c r="K41" s="15">
        <f>K43+K45+K51</f>
        <v>6346</v>
      </c>
      <c r="M41" s="8" t="s">
        <v>54</v>
      </c>
      <c r="N41" s="7"/>
      <c r="O41" s="7"/>
      <c r="P41" s="7"/>
      <c r="Q41" s="7"/>
      <c r="R41" s="7"/>
      <c r="S41" s="7"/>
      <c r="T41" s="7"/>
      <c r="U41" s="3"/>
      <c r="V41" s="4"/>
      <c r="W41" s="15">
        <f>W42+W45+W50+W51</f>
        <v>18366</v>
      </c>
      <c r="Y41" s="8" t="s">
        <v>100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AI42+AI50+AI51</f>
        <v>1900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21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>
        <v>8966</v>
      </c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v>585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>
        <f>3630+1531</f>
        <v>5161</v>
      </c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21</v>
      </c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21</v>
      </c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21</v>
      </c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>
        <v>585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>
        <v>800</v>
      </c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7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7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7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 t="s">
        <v>21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55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21</v>
      </c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10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10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10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98</v>
      </c>
      <c r="N50" s="3"/>
      <c r="O50" s="3"/>
      <c r="P50" s="3"/>
      <c r="Q50" s="3"/>
      <c r="R50" s="3"/>
      <c r="S50" s="3"/>
      <c r="T50" s="3"/>
      <c r="U50" s="3"/>
      <c r="V50" s="4"/>
      <c r="W50" s="5">
        <v>8000</v>
      </c>
      <c r="Y50" s="2" t="s">
        <v>101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715</v>
      </c>
    </row>
    <row r="51" spans="1:35" ht="15">
      <c r="A51" s="2" t="s">
        <v>37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600</v>
      </c>
      <c r="M51" s="2" t="s">
        <v>37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600</v>
      </c>
      <c r="Y51" s="2" t="s">
        <v>37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600</v>
      </c>
    </row>
    <row r="52" spans="1:35" ht="15">
      <c r="A52" s="9" t="s">
        <v>12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25363.696</v>
      </c>
      <c r="M52" s="9" t="s">
        <v>12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37383.695999999996</v>
      </c>
      <c r="Y52" s="9" t="s">
        <v>12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22935.562</v>
      </c>
    </row>
    <row r="54" spans="5:30" ht="12.75">
      <c r="E54" s="20" t="s">
        <v>15</v>
      </c>
      <c r="R54" s="21" t="s">
        <v>16</v>
      </c>
      <c r="AD54" s="21" t="s">
        <v>17</v>
      </c>
    </row>
    <row r="55" spans="1:35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19"/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19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80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94490.99599999998</v>
      </c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80003.16199999998</v>
      </c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40377.32799999998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2764.2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2764.2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2764.2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60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60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60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9.84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9.84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9.84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27199.728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27199.728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27199.728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108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11416.145999999999</v>
      </c>
      <c r="M62" s="8" t="s">
        <v>108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11416.145999999999</v>
      </c>
      <c r="Y62" s="8" t="s">
        <v>108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11416.145999999999</v>
      </c>
    </row>
    <row r="63" spans="1:35" ht="15.75">
      <c r="A63" s="8" t="s">
        <v>14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580.482</v>
      </c>
      <c r="M63" s="8" t="s">
        <v>14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580.482</v>
      </c>
      <c r="Y63" s="8" t="s">
        <v>14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580.482</v>
      </c>
    </row>
    <row r="64" spans="1:35" ht="15.75">
      <c r="A64" s="8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5279.621999999999</v>
      </c>
      <c r="M64" s="8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5279.621999999999</v>
      </c>
      <c r="Y64" s="8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5279.621999999999</v>
      </c>
    </row>
    <row r="65" spans="1:35" ht="15.75">
      <c r="A65" s="8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2764.2</v>
      </c>
      <c r="M65" s="8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2764.2</v>
      </c>
      <c r="Y65" s="8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2764.2</v>
      </c>
    </row>
    <row r="66" spans="1:35" ht="15.75">
      <c r="A66" s="8" t="s">
        <v>99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995.1119999999999</v>
      </c>
      <c r="M66" s="8" t="s">
        <v>99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995.1119999999999</v>
      </c>
      <c r="Y66" s="8" t="s">
        <v>99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995.1119999999999</v>
      </c>
    </row>
    <row r="67" spans="1:35" ht="15.75">
      <c r="A67" s="8" t="s">
        <v>100</v>
      </c>
      <c r="B67" s="7"/>
      <c r="C67" s="7"/>
      <c r="D67" s="7"/>
      <c r="E67" s="7"/>
      <c r="F67" s="7"/>
      <c r="G67" s="7"/>
      <c r="H67" s="7"/>
      <c r="I67" s="3"/>
      <c r="J67" s="4"/>
      <c r="K67" s="15">
        <f>K71+K73+K76+K77</f>
        <v>20652</v>
      </c>
      <c r="M67" s="8" t="s">
        <v>100</v>
      </c>
      <c r="N67" s="7"/>
      <c r="O67" s="7"/>
      <c r="P67" s="7"/>
      <c r="Q67" s="7"/>
      <c r="R67" s="7"/>
      <c r="S67" s="7"/>
      <c r="T67" s="7"/>
      <c r="U67" s="3"/>
      <c r="V67" s="4"/>
      <c r="W67" s="15">
        <f>W71+W73+W77</f>
        <v>45790</v>
      </c>
      <c r="Y67" s="8" t="s">
        <v>100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AI70+AI71+AI76+AI77</f>
        <v>15357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21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21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 t="s">
        <v>21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 t="s">
        <v>21</v>
      </c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f>1246+2764</f>
        <v>4010</v>
      </c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>
        <v>1031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>
        <v>638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770+775</f>
        <v>1545</v>
      </c>
    </row>
    <row r="72" spans="1:35" ht="15">
      <c r="A72" s="9" t="s">
        <v>7</v>
      </c>
      <c r="B72" s="10"/>
      <c r="C72" s="10"/>
      <c r="D72" s="10"/>
      <c r="E72" s="10"/>
      <c r="F72" s="10"/>
      <c r="G72" s="10"/>
      <c r="H72" s="10"/>
      <c r="I72" s="10"/>
      <c r="J72" s="11"/>
      <c r="K72" s="5" t="s">
        <v>21</v>
      </c>
      <c r="M72" s="9" t="s">
        <v>7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7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 t="s">
        <v>21</v>
      </c>
    </row>
    <row r="73" spans="1:35" ht="15">
      <c r="A73" s="2" t="s">
        <v>102</v>
      </c>
      <c r="B73" s="3"/>
      <c r="C73" s="3"/>
      <c r="D73" s="3"/>
      <c r="E73" s="3"/>
      <c r="F73" s="3"/>
      <c r="G73" s="3"/>
      <c r="H73" s="3"/>
      <c r="I73" s="3"/>
      <c r="J73" s="4"/>
      <c r="K73" s="5">
        <v>14529</v>
      </c>
      <c r="M73" s="2" t="s">
        <v>104</v>
      </c>
      <c r="N73" s="3"/>
      <c r="O73" s="3"/>
      <c r="P73" s="3"/>
      <c r="Q73" s="3"/>
      <c r="R73" s="3"/>
      <c r="S73" s="3"/>
      <c r="T73" s="3"/>
      <c r="U73" s="3"/>
      <c r="V73" s="4"/>
      <c r="W73" s="5">
        <v>44552</v>
      </c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 t="s">
        <v>21</v>
      </c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 t="s">
        <v>21</v>
      </c>
    </row>
    <row r="75" spans="1:35" ht="15">
      <c r="A75" s="9" t="s">
        <v>10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56</v>
      </c>
      <c r="N75" s="10"/>
      <c r="O75" s="10"/>
      <c r="P75" s="10"/>
      <c r="Q75" s="10"/>
      <c r="R75" s="10"/>
      <c r="S75" s="10"/>
      <c r="T75" s="10"/>
      <c r="U75" s="10"/>
      <c r="V75" s="11"/>
      <c r="W75" s="5" t="s">
        <v>21</v>
      </c>
      <c r="Y75" s="9" t="s">
        <v>10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103</v>
      </c>
      <c r="B76" s="3"/>
      <c r="C76" s="3"/>
      <c r="D76" s="3"/>
      <c r="E76" s="3"/>
      <c r="F76" s="3"/>
      <c r="G76" s="3"/>
      <c r="H76" s="3"/>
      <c r="I76" s="3"/>
      <c r="J76" s="4"/>
      <c r="K76" s="5">
        <v>4492</v>
      </c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105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f>5086+4116</f>
        <v>9202</v>
      </c>
    </row>
    <row r="77" spans="1:35" ht="15">
      <c r="A77" s="2" t="s">
        <v>37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600</v>
      </c>
      <c r="M77" s="2" t="s">
        <v>37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600</v>
      </c>
      <c r="Y77" s="2" t="s">
        <v>37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600</v>
      </c>
    </row>
    <row r="78" spans="1:35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41687.562000000005</v>
      </c>
      <c r="M78" s="9" t="s">
        <v>12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66825.562</v>
      </c>
      <c r="Y78" s="9" t="s">
        <v>12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36392.562000000005</v>
      </c>
    </row>
    <row r="80" spans="5:30" ht="12.75">
      <c r="E80" s="20" t="s">
        <v>18</v>
      </c>
      <c r="R80" s="21" t="s">
        <v>19</v>
      </c>
      <c r="AD80" s="21" t="s">
        <v>20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31184.493999999977</v>
      </c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33000.659999999974</v>
      </c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31882.825999999975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2764.2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2764.2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2764.2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60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60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60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9.84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9.84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9.84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27199.728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27199.728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27199.728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108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11416.145999999999</v>
      </c>
      <c r="M88" s="8" t="s">
        <v>108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11416.145999999999</v>
      </c>
      <c r="Y88" s="8" t="s">
        <v>108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11416.145999999999</v>
      </c>
    </row>
    <row r="89" spans="1:35" ht="15.75">
      <c r="A89" s="8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580.482</v>
      </c>
      <c r="M89" s="8" t="s">
        <v>14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580.482</v>
      </c>
      <c r="Y89" s="8" t="s">
        <v>14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580.482</v>
      </c>
    </row>
    <row r="90" spans="1:35" ht="15.75">
      <c r="A90" s="8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5279.621999999999</v>
      </c>
      <c r="M90" s="8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5279.621999999999</v>
      </c>
      <c r="Y90" s="8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5279.621999999999</v>
      </c>
    </row>
    <row r="91" spans="1:35" ht="15.75">
      <c r="A91" s="8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2764.2</v>
      </c>
      <c r="M91" s="8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2764.2</v>
      </c>
      <c r="Y91" s="8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2764.2</v>
      </c>
    </row>
    <row r="92" spans="1:35" ht="15.75">
      <c r="A92" s="8" t="s">
        <v>99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995.1119999999999</v>
      </c>
      <c r="M92" s="8" t="s">
        <v>99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995.1119999999999</v>
      </c>
      <c r="Y92" s="8" t="s">
        <v>99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995.1119999999999</v>
      </c>
    </row>
    <row r="93" spans="1:35" ht="15.75">
      <c r="A93" s="8" t="s">
        <v>100</v>
      </c>
      <c r="B93" s="7"/>
      <c r="C93" s="7"/>
      <c r="D93" s="7"/>
      <c r="E93" s="7"/>
      <c r="F93" s="7"/>
      <c r="G93" s="7"/>
      <c r="H93" s="7"/>
      <c r="I93" s="3"/>
      <c r="J93" s="4"/>
      <c r="K93" s="16">
        <f>K96+K103</f>
        <v>4348</v>
      </c>
      <c r="M93" s="8" t="s">
        <v>100</v>
      </c>
      <c r="N93" s="7"/>
      <c r="O93" s="7"/>
      <c r="P93" s="7"/>
      <c r="Q93" s="7"/>
      <c r="R93" s="7"/>
      <c r="S93" s="7"/>
      <c r="T93" s="7"/>
      <c r="U93" s="3"/>
      <c r="V93" s="4"/>
      <c r="W93" s="16">
        <f>W94+W96+W97+W98+W100+W103</f>
        <v>7282</v>
      </c>
      <c r="Y93" s="8" t="s">
        <v>100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AI94+AI96+AI97+AI98+AI102+AI103</f>
        <v>18603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21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>
        <v>906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877</v>
      </c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 t="s">
        <v>21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38</v>
      </c>
      <c r="B96" s="3"/>
      <c r="C96" s="3"/>
      <c r="D96" s="3"/>
      <c r="E96" s="3"/>
      <c r="F96" s="3"/>
      <c r="G96" s="3"/>
      <c r="H96" s="3"/>
      <c r="I96" s="3"/>
      <c r="J96" s="4"/>
      <c r="K96" s="6">
        <v>3748</v>
      </c>
      <c r="M96" s="2" t="s">
        <v>38</v>
      </c>
      <c r="N96" s="3"/>
      <c r="O96" s="3"/>
      <c r="P96" s="3"/>
      <c r="Q96" s="3"/>
      <c r="R96" s="3"/>
      <c r="S96" s="3"/>
      <c r="T96" s="3"/>
      <c r="U96" s="3"/>
      <c r="V96" s="4"/>
      <c r="W96" s="5">
        <v>1390</v>
      </c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6">
        <f>2764+2981</f>
        <v>5745</v>
      </c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21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>
        <v>797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2739+75</f>
        <v>2814</v>
      </c>
    </row>
    <row r="98" spans="1:35" ht="15">
      <c r="A98" s="9" t="s">
        <v>7</v>
      </c>
      <c r="B98" s="10"/>
      <c r="C98" s="10"/>
      <c r="D98" s="10"/>
      <c r="E98" s="10"/>
      <c r="F98" s="10"/>
      <c r="G98" s="10"/>
      <c r="H98" s="10"/>
      <c r="I98" s="10"/>
      <c r="J98" s="11"/>
      <c r="K98" s="5" t="s">
        <v>21</v>
      </c>
      <c r="M98" s="9" t="s">
        <v>7</v>
      </c>
      <c r="N98" s="10"/>
      <c r="O98" s="10"/>
      <c r="P98" s="10"/>
      <c r="Q98" s="10"/>
      <c r="R98" s="10"/>
      <c r="S98" s="10"/>
      <c r="T98" s="10"/>
      <c r="U98" s="10"/>
      <c r="V98" s="11"/>
      <c r="W98" s="5">
        <v>2490</v>
      </c>
      <c r="Y98" s="9" t="s">
        <v>7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>
        <f>4883+2075</f>
        <v>6958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 t="s">
        <v>21</v>
      </c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21</v>
      </c>
      <c r="M100" s="2" t="s">
        <v>106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1099</v>
      </c>
      <c r="Y100" s="2" t="s">
        <v>57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95</v>
      </c>
    </row>
    <row r="101" spans="1:35" ht="15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 t="s">
        <v>21</v>
      </c>
      <c r="M101" s="9" t="s">
        <v>10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10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>
        <v>1609</v>
      </c>
    </row>
    <row r="103" spans="1:35" ht="15">
      <c r="A103" s="2" t="s">
        <v>37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600</v>
      </c>
      <c r="M103" s="2" t="s">
        <v>37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600</v>
      </c>
      <c r="Y103" s="2" t="s">
        <v>37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600</v>
      </c>
    </row>
    <row r="104" spans="1:35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25383.562</v>
      </c>
      <c r="M104" s="9" t="s">
        <v>12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28317.562</v>
      </c>
      <c r="Y104" s="9" t="s">
        <v>12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39638.562000000005</v>
      </c>
    </row>
    <row r="106" ht="12.75">
      <c r="AI106" s="17" t="s">
        <v>21</v>
      </c>
    </row>
    <row r="107" ht="12.75">
      <c r="AI107" s="26">
        <f>AI82+AI86-AI104</f>
        <v>19443.99199999997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2013-01-28T00:55:41Z</cp:lastPrinted>
  <dcterms:created xsi:type="dcterms:W3CDTF">2012-04-11T04:13:08Z</dcterms:created>
  <dcterms:modified xsi:type="dcterms:W3CDTF">2017-05-15T12:11:01Z</dcterms:modified>
  <cp:category/>
  <cp:version/>
  <cp:contentType/>
  <cp:contentStatus/>
</cp:coreProperties>
</file>