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<sst xmlns="http://schemas.openxmlformats.org/spreadsheetml/2006/main" count="392" uniqueCount="99">
  <si>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</si>
  <si>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</si>
  <si>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</si>
  <si>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</si>
  <si>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</si>
  <si>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</si>
  <si>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</si>
  <si>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</si>
  <si>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</si>
  <si>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</si>
  <si>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</si>
  <si>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</si>
  <si>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</si>
  <si>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</si>
  <si>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</si>
  <si>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</si>
  <si>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</t>
    </r>
    <r>
      <rPr>
        <sz val="12"/>
        <rFont val="Arial Cyr"/>
        <family val="0"/>
      </rPr>
      <t xml:space="preserve">.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</si>
  <si>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</si>
  <si>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</si>
  <si>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</si>
  <si>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</si>
  <si>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</si>
  <si>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</si>
  <si>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</si>
  <si>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</si>
  <si>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</si>
  <si>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</si>
  <si>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</si>
  <si>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</si>
  <si>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</si>
  <si>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</si>
  <si>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</si>
  <si>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</si>
  <si>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</si>
  <si>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</si>
  <si>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</si>
  <si>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</si>
  <si>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</si>
  <si>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</si>
  <si>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</si>
  <si>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</si>
  <si>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к. Прочие работы  (списывание показаний)</t>
  </si>
  <si>
    <t xml:space="preserve">коммунальным услугам жилого дома № 2 ул. ДРСУ-1 за 1 квартал  </t>
  </si>
  <si>
    <t xml:space="preserve">5.начислено за 1 квартал  </t>
  </si>
  <si>
    <t xml:space="preserve">коммунальным услугам жилого дома № 2 ул. ДРСУ-1 за 2 квартал  </t>
  </si>
  <si>
    <t xml:space="preserve">5.начислено за 2  квартал  </t>
  </si>
  <si>
    <t xml:space="preserve">коммунальным услугам жилого дома № 2 ул. ДРСУ-1 за 3 квартал  </t>
  </si>
  <si>
    <t xml:space="preserve">5.начислено за 3  квартал  </t>
  </si>
  <si>
    <t xml:space="preserve">коммунальным услугам жилого дома № 2 ул. ДРСУ-1 за 4 квартал  </t>
  </si>
  <si>
    <t xml:space="preserve">5.начислено за 4  квартал  </t>
  </si>
  <si>
    <t xml:space="preserve">коммунальным услугам жилого дома № 2  ул. ДРСУ-1  за январь  </t>
  </si>
  <si>
    <t xml:space="preserve">5. Тариф  </t>
  </si>
  <si>
    <t xml:space="preserve">коммунальным услугам жилого дома № 2 ул. ДРСУ-1 за февраль  </t>
  </si>
  <si>
    <t xml:space="preserve">5. Тариф </t>
  </si>
  <si>
    <t xml:space="preserve">коммунальным услугам жилого дома № 2 ул.ДРСУ-1 за март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</si>
  <si>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</si>
  <si>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</si>
  <si>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</si>
  <si>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</si>
  <si>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</si>
  <si>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</si>
  <si>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</si>
  <si>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</si>
  <si>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</si>
  <si>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</si>
  <si>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</si>
  <si>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</si>
  <si>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</si>
  <si>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</si>
  <si>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</si>
  <si>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</si>
  <si>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</si>
  <si>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</si>
  <si>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 </t>
  </si>
  <si>
    <t xml:space="preserve">2. Остаток денежных средств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</si>
  <si>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</si>
  <si>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</si>
  <si>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</si>
  <si>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</si>
  <si>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</si>
  <si>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</si>
  <si>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</si>
  <si>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</si>
  <si>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</si>
  <si>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</si>
  <si>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</si>
  <si>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</si>
  <si>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</si>
  <si>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</si>
  <si>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</si>
  <si>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</si>
  <si>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</si>
  <si>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</si>
  <si>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</si>
  <si>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</si>
  <si>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(демонтаж козырька)</t>
  </si>
  <si>
    <t>и. Остекление окон в местах общего пользования (ремонт кровли)</t>
  </si>
  <si>
    <t>к. Прочие работы (ремонт кровли)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</si>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</sst>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2">
        <v>3791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848.6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5">
        <f>Лист2!W9*3</f>
        <v>22072.086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98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Лист2!W11*3</f>
        <v>10514.153999999999</v>
      </c>
    </row>
    <row r="11" spans="1:11" ht="15.75">
      <c r="A11" s="7" t="s">
        <v>21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Лист2!W12*3</f>
        <v>534.6179999999999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Лист2!W13*3</f>
        <v>3920.532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Лист2!W14*3</f>
        <v>2545.8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17515.104</v>
      </c>
    </row>
    <row r="18" spans="1:9" ht="15">
      <c r="A18" s="1"/>
      <c r="B18" s="1" t="s">
        <v>15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44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60</v>
      </c>
      <c r="B21" s="3"/>
      <c r="C21" s="3"/>
      <c r="D21" s="3"/>
      <c r="E21" s="3"/>
      <c r="F21" s="3"/>
      <c r="G21" s="3"/>
      <c r="H21" s="3"/>
      <c r="I21" s="3"/>
      <c r="J21" s="4"/>
      <c r="K21" s="15" t="s">
        <v>25</v>
      </c>
      <c r="L21" s="16"/>
    </row>
    <row r="22" spans="1:11" ht="15">
      <c r="A22" s="2" t="s">
        <v>61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8347.982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848.6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45</v>
      </c>
      <c r="B25" s="3"/>
      <c r="C25" s="3"/>
      <c r="D25" s="3"/>
      <c r="E25" s="3"/>
      <c r="F25" s="3"/>
      <c r="G25" s="3"/>
      <c r="H25" s="3"/>
      <c r="I25" s="3"/>
      <c r="J25" s="4"/>
      <c r="K25" s="15">
        <f>Лист2!K34*2+Лист2!AI34</f>
        <v>22657.62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98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Лист2!AI36*3</f>
        <v>10514.153999999999</v>
      </c>
    </row>
    <row r="28" spans="1:11" ht="15.75">
      <c r="A28" s="7" t="s">
        <v>21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Лист2!AI37*3</f>
        <v>534.6179999999999</v>
      </c>
    </row>
    <row r="29" spans="1:11" ht="15.75">
      <c r="A29" s="7" t="s">
        <v>55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Лист2!W38*2+Лист2!AI38</f>
        <v>4217.542</v>
      </c>
    </row>
    <row r="30" spans="1:11" ht="15.75">
      <c r="A30" s="7" t="s">
        <v>56</v>
      </c>
      <c r="B30" s="3"/>
      <c r="C30" s="3"/>
      <c r="D30" s="3"/>
      <c r="E30" s="3"/>
      <c r="F30" s="3"/>
      <c r="G30" s="3"/>
      <c r="H30" s="3"/>
      <c r="I30" s="3"/>
      <c r="J30" s="4"/>
      <c r="K30" s="15">
        <f>Лист2!AI39*3</f>
        <v>2545.8</v>
      </c>
    </row>
    <row r="31" spans="1:11" ht="15.75">
      <c r="A31" s="7" t="s">
        <v>57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</f>
        <v>288.524</v>
      </c>
    </row>
    <row r="32" spans="1:11" ht="15">
      <c r="A32" s="8" t="s">
        <v>14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18100.638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46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2" t="s">
        <v>25</v>
      </c>
      <c r="L36" s="16"/>
    </row>
    <row r="37" spans="1:12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2">
        <f>K22+K25-K32</f>
        <v>12904.964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K23</f>
        <v>848.6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f>K24</f>
        <v>18</v>
      </c>
    </row>
    <row r="40" spans="1:11" ht="15">
      <c r="A40" s="2" t="s">
        <v>47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Лист2!K60*3</f>
        <v>23828.688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98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Лист2!K62*3</f>
        <v>10514.153999999999</v>
      </c>
    </row>
    <row r="43" spans="1:11" ht="15.75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Лист2!K63*3</f>
        <v>534.6179999999999</v>
      </c>
    </row>
    <row r="44" spans="1:11" ht="15.75">
      <c r="A44" s="7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Лист2!AI64*3</f>
        <v>4811.562</v>
      </c>
    </row>
    <row r="45" spans="1:11" ht="15.75">
      <c r="A45" s="7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Лист2!AI65*3</f>
        <v>2545.8</v>
      </c>
    </row>
    <row r="46" spans="1:11" ht="15.75">
      <c r="A46" s="7" t="s">
        <v>57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Лист2!AI66+Лист2!W66+Лист2!W67+Лист2!K67+Лист2!K66</f>
        <v>15592.572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33998.706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48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5" t="s">
        <v>25</v>
      </c>
      <c r="L52" s="16"/>
    </row>
    <row r="53" spans="1:11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2">
        <f>K37+K40-K47</f>
        <v>2734.9460000000036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848.6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18</v>
      </c>
    </row>
    <row r="56" spans="1:11" ht="15">
      <c r="A56" s="2" t="s">
        <v>49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23828.688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98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10514.153999999999</v>
      </c>
    </row>
    <row r="59" spans="1:11" ht="15.75">
      <c r="A59" s="7" t="s">
        <v>21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534.6179999999999</v>
      </c>
    </row>
    <row r="60" spans="1:11" ht="15.75">
      <c r="A60" s="7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4811.562</v>
      </c>
    </row>
    <row r="61" spans="1:11" ht="15.75">
      <c r="A61" s="7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2545.8</v>
      </c>
    </row>
    <row r="62" spans="1:11" ht="15.75">
      <c r="A62" s="7" t="s">
        <v>57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Лист2!K92+Лист2!W92+Лист2!AI92+Лист2!AI93</f>
        <v>3320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21726.134</v>
      </c>
    </row>
    <row r="65" spans="1:12" ht="15">
      <c r="A65" s="2" t="s">
        <v>66</v>
      </c>
      <c r="B65" s="11"/>
      <c r="C65" s="11"/>
      <c r="D65" s="11"/>
      <c r="E65" s="11"/>
      <c r="F65" s="11"/>
      <c r="G65" s="11"/>
      <c r="H65" s="11"/>
      <c r="I65" s="11"/>
      <c r="J65" s="4"/>
      <c r="K65" s="12">
        <v>3791</v>
      </c>
      <c r="L65" s="16"/>
    </row>
    <row r="66" spans="1:11" ht="15">
      <c r="A66" s="20" t="s">
        <v>67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K56*2+K25+K8</f>
        <v>92387.082</v>
      </c>
    </row>
    <row r="67" spans="1:11" ht="15">
      <c r="A67" s="21" t="s">
        <v>68</v>
      </c>
      <c r="B67" s="22"/>
      <c r="C67" s="22"/>
      <c r="D67" s="22"/>
      <c r="E67" s="22"/>
      <c r="F67" s="22"/>
      <c r="G67" s="22"/>
      <c r="H67" s="22"/>
      <c r="I67" s="22"/>
      <c r="J67" s="10"/>
      <c r="K67" s="15">
        <f>K63+K47+K32+K15</f>
        <v>91340.582</v>
      </c>
    </row>
    <row r="68" spans="1:12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5"/>
      <c r="L68" s="19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4837.5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7"/>
  <sheetViews>
    <sheetView tabSelected="1" workbookViewId="0" topLeftCell="A76">
      <selection activeCell="M88" sqref="M88"/>
    </sheetView>
  </sheetViews>
  <sheetFormatPr defaultColWidth="9.00390625" defaultRowHeight="12.75"/>
  <cols>
    <col min="10" max="10" width="18.25390625" style="0" customWidth="1"/>
    <col min="22" max="22" width="18.00390625" style="0" customWidth="1"/>
    <col min="34" max="34" width="18.37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52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2" t="s">
        <v>25</v>
      </c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5"/>
      <c r="X4" s="16"/>
      <c r="Y4" s="2" t="s">
        <v>89</v>
      </c>
      <c r="Z4" s="3"/>
      <c r="AA4" s="3"/>
      <c r="AB4" s="3"/>
      <c r="AC4" s="3"/>
      <c r="AD4" s="3"/>
      <c r="AE4" s="3"/>
      <c r="AF4" s="3"/>
      <c r="AG4" s="3"/>
      <c r="AH4" s="4"/>
      <c r="AI4" s="15" t="s">
        <v>25</v>
      </c>
      <c r="AJ4" s="19"/>
    </row>
    <row r="5" spans="1:35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2">
        <v>3791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5309.994000000001</v>
      </c>
      <c r="Y5" s="2" t="s">
        <v>90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6828.987999999999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848.6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848.6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848.6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8.67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4">
        <v>8.67</v>
      </c>
      <c r="Y8" s="2" t="s">
        <v>53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8.67</v>
      </c>
    </row>
    <row r="9" spans="1:35" ht="15">
      <c r="A9" s="2" t="s">
        <v>26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7357.362</v>
      </c>
      <c r="M9" s="2" t="s">
        <v>27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7357.362</v>
      </c>
      <c r="Y9" s="2" t="s">
        <v>28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7357.362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98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3504.718</v>
      </c>
      <c r="M11" s="7" t="s">
        <v>98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3504.718</v>
      </c>
      <c r="Y11" s="7" t="s">
        <v>98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3504.718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178.206</v>
      </c>
      <c r="M12" s="7" t="s">
        <v>21</v>
      </c>
      <c r="N12" s="3"/>
      <c r="O12" s="3"/>
      <c r="P12" s="3"/>
      <c r="Q12" s="3"/>
      <c r="R12" s="3"/>
      <c r="S12" s="3"/>
      <c r="T12" s="3"/>
      <c r="U12" s="3"/>
      <c r="V12" s="4"/>
      <c r="W12" s="15">
        <f>W6*0.21</f>
        <v>178.206</v>
      </c>
      <c r="Y12" s="7" t="s">
        <v>21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178.206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1306.844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1306.844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1306.844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848.6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848.6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848.6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/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 t="s">
        <v>25</v>
      </c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/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 t="s">
        <v>25</v>
      </c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13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5838.368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5838.368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5838.368</v>
      </c>
    </row>
    <row r="28" spans="1:33" ht="15.75">
      <c r="A28" s="1"/>
      <c r="B28" s="1"/>
      <c r="C28" s="1"/>
      <c r="D28" s="1"/>
      <c r="E28" s="23" t="s">
        <v>33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31</v>
      </c>
      <c r="S28" s="1"/>
      <c r="T28" s="1"/>
      <c r="U28" s="1"/>
      <c r="Y28" s="1"/>
      <c r="Z28" s="1"/>
      <c r="AA28" s="1"/>
      <c r="AB28" s="1"/>
      <c r="AC28" s="1"/>
      <c r="AD28" s="23" t="s">
        <v>29</v>
      </c>
      <c r="AE28" s="1"/>
      <c r="AF28" s="1"/>
      <c r="AG28" s="1"/>
    </row>
    <row r="29" spans="1:36" ht="15.75">
      <c r="A29" s="7" t="s">
        <v>98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25</v>
      </c>
      <c r="L29" s="16"/>
      <c r="M29" s="7" t="s">
        <v>98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25</v>
      </c>
      <c r="X29" s="16" t="s">
        <v>25</v>
      </c>
      <c r="Y29" s="2" t="s">
        <v>91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25</v>
      </c>
      <c r="AJ29" s="16"/>
    </row>
    <row r="30" spans="1:35" ht="15">
      <c r="A30" s="2" t="s">
        <v>76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AI5+AI9-AI26</f>
        <v>8347.981999999998</v>
      </c>
      <c r="M30" s="2" t="s">
        <v>75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9866.975999999997</v>
      </c>
      <c r="Y30" s="2" t="s">
        <v>92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11385.969999999996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848.6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848.6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848.6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8.67</v>
      </c>
      <c r="M33" s="2" t="s">
        <v>51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8.67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v>9.36</v>
      </c>
    </row>
    <row r="34" spans="1:35" ht="15">
      <c r="A34" s="2" t="s">
        <v>34</v>
      </c>
      <c r="B34" s="3"/>
      <c r="C34" s="3"/>
      <c r="D34" s="3"/>
      <c r="E34" s="3"/>
      <c r="F34" s="3"/>
      <c r="G34" s="3"/>
      <c r="H34" s="3"/>
      <c r="I34" s="3"/>
      <c r="J34" s="4"/>
      <c r="K34" s="15">
        <f>K31*K33</f>
        <v>7357.362</v>
      </c>
      <c r="M34" s="2" t="s">
        <v>32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7357.362</v>
      </c>
      <c r="Y34" s="2" t="s">
        <v>30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AI31*AI33</f>
        <v>7942.896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20</v>
      </c>
      <c r="B36" s="3"/>
      <c r="C36" s="3"/>
      <c r="D36" s="3"/>
      <c r="E36" s="3"/>
      <c r="F36" s="3"/>
      <c r="G36" s="3"/>
      <c r="H36" s="3"/>
      <c r="I36" s="3"/>
      <c r="J36" s="4"/>
      <c r="K36" s="15">
        <f>W11</f>
        <v>3504.718</v>
      </c>
      <c r="M36" s="7" t="s">
        <v>20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3504.718</v>
      </c>
      <c r="Y36" s="7" t="s">
        <v>98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3504.718</v>
      </c>
    </row>
    <row r="37" spans="1:35" ht="15.75">
      <c r="A37" s="7" t="s">
        <v>21</v>
      </c>
      <c r="B37" s="3"/>
      <c r="C37" s="3"/>
      <c r="D37" s="3"/>
      <c r="E37" s="3"/>
      <c r="F37" s="3"/>
      <c r="G37" s="3"/>
      <c r="H37" s="3"/>
      <c r="I37" s="3"/>
      <c r="J37" s="4"/>
      <c r="K37" s="15">
        <f>W12</f>
        <v>178.206</v>
      </c>
      <c r="M37" s="7" t="s">
        <v>21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178.206</v>
      </c>
      <c r="Y37" s="7" t="s">
        <v>21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178.206</v>
      </c>
    </row>
    <row r="38" spans="1:35" ht="15.75">
      <c r="A38" s="7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5">
        <f>W13</f>
        <v>1306.844</v>
      </c>
      <c r="M38" s="7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1306.844</v>
      </c>
      <c r="Y38" s="7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AI31*1.89</f>
        <v>1603.854</v>
      </c>
    </row>
    <row r="39" spans="1:35" ht="15.75">
      <c r="A39" s="7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5">
        <f>W14</f>
        <v>848.6</v>
      </c>
      <c r="M39" s="7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848.6</v>
      </c>
      <c r="Y39" s="7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848.6</v>
      </c>
    </row>
    <row r="40" spans="1:35" ht="15.75">
      <c r="A40" s="7"/>
      <c r="B40" s="3"/>
      <c r="C40" s="3"/>
      <c r="D40" s="3"/>
      <c r="E40" s="3"/>
      <c r="F40" s="3"/>
      <c r="G40" s="3"/>
      <c r="H40" s="3"/>
      <c r="I40" s="3"/>
      <c r="J40" s="4"/>
      <c r="K40" s="15"/>
      <c r="M40" s="7"/>
      <c r="N40" s="3"/>
      <c r="O40" s="3"/>
      <c r="P40" s="3"/>
      <c r="Q40" s="3"/>
      <c r="R40" s="3"/>
      <c r="S40" s="3"/>
      <c r="T40" s="3"/>
      <c r="U40" s="3"/>
      <c r="V40" s="4"/>
      <c r="W40" s="15"/>
      <c r="Y40" s="7" t="s">
        <v>93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AI31*0.34</f>
        <v>288.524</v>
      </c>
    </row>
    <row r="41" spans="1:35" ht="15.75">
      <c r="A41" s="7" t="s">
        <v>57</v>
      </c>
      <c r="B41" s="6"/>
      <c r="C41" s="6"/>
      <c r="D41" s="6"/>
      <c r="E41" s="6"/>
      <c r="F41" s="6"/>
      <c r="G41" s="6"/>
      <c r="H41" s="6"/>
      <c r="I41" s="3"/>
      <c r="J41" s="4"/>
      <c r="K41" s="14" t="s">
        <v>25</v>
      </c>
      <c r="M41" s="7" t="s">
        <v>57</v>
      </c>
      <c r="N41" s="6"/>
      <c r="O41" s="6"/>
      <c r="P41" s="6"/>
      <c r="Q41" s="6"/>
      <c r="R41" s="6"/>
      <c r="S41" s="6"/>
      <c r="T41" s="6"/>
      <c r="U41" s="3"/>
      <c r="V41" s="4"/>
      <c r="W41" s="14" t="s">
        <v>25</v>
      </c>
      <c r="X41" s="19"/>
      <c r="Y41" s="7" t="s">
        <v>94</v>
      </c>
      <c r="Z41" s="6"/>
      <c r="AA41" s="6"/>
      <c r="AB41" s="6"/>
      <c r="AC41" s="6"/>
      <c r="AD41" s="6"/>
      <c r="AE41" s="6"/>
      <c r="AF41" s="6"/>
      <c r="AG41" s="3"/>
      <c r="AH41" s="4"/>
      <c r="AI41" s="14" t="s">
        <v>25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25</v>
      </c>
    </row>
    <row r="46" spans="1:35" ht="15">
      <c r="A46" s="8" t="s">
        <v>8</v>
      </c>
      <c r="B46" s="9"/>
      <c r="C46" s="9"/>
      <c r="D46" s="9"/>
      <c r="E46" s="9"/>
      <c r="F46" s="9"/>
      <c r="G46" s="9"/>
      <c r="H46" s="9"/>
      <c r="I46" s="9"/>
      <c r="J46" s="10"/>
      <c r="K46" s="5" t="s">
        <v>25</v>
      </c>
      <c r="M46" s="8" t="s">
        <v>8</v>
      </c>
      <c r="N46" s="9"/>
      <c r="O46" s="9"/>
      <c r="P46" s="9"/>
      <c r="Q46" s="9"/>
      <c r="R46" s="9"/>
      <c r="S46" s="9"/>
      <c r="T46" s="9"/>
      <c r="U46" s="9"/>
      <c r="V46" s="10"/>
      <c r="W46" s="5" t="s">
        <v>25</v>
      </c>
      <c r="Y46" s="8" t="s">
        <v>8</v>
      </c>
      <c r="Z46" s="9"/>
      <c r="AA46" s="9"/>
      <c r="AB46" s="9"/>
      <c r="AC46" s="9"/>
      <c r="AD46" s="9"/>
      <c r="AE46" s="9"/>
      <c r="AF46" s="9"/>
      <c r="AG46" s="9"/>
      <c r="AH46" s="10"/>
      <c r="AI46" s="5" t="s">
        <v>25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11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11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11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12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13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13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8" t="s">
        <v>14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</f>
        <v>5838.368</v>
      </c>
      <c r="M52" s="8" t="s">
        <v>14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</f>
        <v>5838.368</v>
      </c>
      <c r="Y52" s="8" t="s">
        <v>14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AI36+AI37+AI38+AI39+AI40</f>
        <v>6423.902000000001</v>
      </c>
    </row>
    <row r="54" spans="5:30" ht="12.75">
      <c r="E54" s="17" t="s">
        <v>17</v>
      </c>
      <c r="R54" s="18" t="s">
        <v>18</v>
      </c>
      <c r="AD54" s="18" t="s">
        <v>19</v>
      </c>
    </row>
    <row r="55" spans="1:36" ht="15">
      <c r="A55" s="2" t="s">
        <v>77</v>
      </c>
      <c r="B55" s="3"/>
      <c r="C55" s="3"/>
      <c r="D55" s="3"/>
      <c r="E55" s="3"/>
      <c r="F55" s="3"/>
      <c r="G55" s="3"/>
      <c r="H55" s="3"/>
      <c r="I55" s="3"/>
      <c r="J55" s="4"/>
      <c r="K55" s="12" t="s">
        <v>25</v>
      </c>
      <c r="L55" s="16"/>
      <c r="M55" s="2" t="s">
        <v>79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25</v>
      </c>
      <c r="X55" s="19"/>
      <c r="Y55" s="2" t="s">
        <v>87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25</v>
      </c>
      <c r="AJ55" s="16"/>
    </row>
    <row r="56" spans="1:35" ht="15">
      <c r="A56" s="2" t="s">
        <v>78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12904.963999999993</v>
      </c>
      <c r="M56" s="2" t="s">
        <v>80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8377.957999999991</v>
      </c>
      <c r="Y56" s="2" t="s">
        <v>88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1215.9519999999902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848.6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848.6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848.6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51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35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7942.896</v>
      </c>
      <c r="M60" s="2" t="s">
        <v>36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7942.896</v>
      </c>
      <c r="Y60" s="2" t="s">
        <v>37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7942.896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98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3504.718</v>
      </c>
      <c r="M62" s="7" t="s">
        <v>98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3504.718</v>
      </c>
      <c r="Y62" s="7" t="s">
        <v>98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3504.718</v>
      </c>
    </row>
    <row r="63" spans="1:35" ht="15.75">
      <c r="A63" s="7" t="s">
        <v>21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178.206</v>
      </c>
      <c r="M63" s="7" t="s">
        <v>21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178.206</v>
      </c>
      <c r="Y63" s="7" t="s">
        <v>21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178.206</v>
      </c>
    </row>
    <row r="64" spans="1:35" ht="15.75">
      <c r="A64" s="7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5">
        <f>AI38</f>
        <v>1603.854</v>
      </c>
      <c r="M64" s="7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1603.854</v>
      </c>
      <c r="Y64" s="7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1603.854</v>
      </c>
    </row>
    <row r="65" spans="1:35" ht="15.75">
      <c r="A65" s="7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848.6</v>
      </c>
      <c r="M65" s="7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848.6</v>
      </c>
      <c r="Y65" s="7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848.6</v>
      </c>
    </row>
    <row r="66" spans="1:35" ht="15.75">
      <c r="A66" s="7" t="s">
        <v>93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288.524</v>
      </c>
      <c r="M66" s="7" t="s">
        <v>93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288.524</v>
      </c>
      <c r="Y66" s="7" t="s">
        <v>93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288.524</v>
      </c>
    </row>
    <row r="67" spans="1:35" ht="15.75">
      <c r="A67" s="7" t="s">
        <v>94</v>
      </c>
      <c r="B67" s="6"/>
      <c r="C67" s="6"/>
      <c r="D67" s="6"/>
      <c r="E67" s="6"/>
      <c r="F67" s="6"/>
      <c r="G67" s="6"/>
      <c r="H67" s="6"/>
      <c r="I67" s="3"/>
      <c r="J67" s="4"/>
      <c r="K67" s="14">
        <f>K73+K76</f>
        <v>6046</v>
      </c>
      <c r="M67" s="7" t="s">
        <v>94</v>
      </c>
      <c r="N67" s="6"/>
      <c r="O67" s="6"/>
      <c r="P67" s="6"/>
      <c r="Q67" s="6"/>
      <c r="R67" s="6"/>
      <c r="S67" s="6"/>
      <c r="T67" s="6"/>
      <c r="U67" s="3"/>
      <c r="V67" s="4"/>
      <c r="W67" s="14">
        <f>W77</f>
        <v>8681</v>
      </c>
      <c r="Y67" s="7" t="s">
        <v>94</v>
      </c>
      <c r="Z67" s="6"/>
      <c r="AA67" s="6"/>
      <c r="AB67" s="6"/>
      <c r="AC67" s="6"/>
      <c r="AD67" s="6"/>
      <c r="AE67" s="6"/>
      <c r="AF67" s="6"/>
      <c r="AG67" s="3"/>
      <c r="AH67" s="4"/>
      <c r="AI67" s="14" t="str">
        <f>AI68</f>
        <v> 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25</v>
      </c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8" t="s">
        <v>8</v>
      </c>
      <c r="B72" s="9"/>
      <c r="C72" s="9"/>
      <c r="D72" s="9"/>
      <c r="E72" s="9"/>
      <c r="F72" s="9"/>
      <c r="G72" s="9"/>
      <c r="H72" s="9"/>
      <c r="I72" s="9"/>
      <c r="J72" s="10"/>
      <c r="K72" s="5"/>
      <c r="M72" s="8" t="s">
        <v>8</v>
      </c>
      <c r="N72" s="9"/>
      <c r="O72" s="9"/>
      <c r="P72" s="9"/>
      <c r="Q72" s="9"/>
      <c r="R72" s="9"/>
      <c r="S72" s="9"/>
      <c r="T72" s="9"/>
      <c r="U72" s="9"/>
      <c r="V72" s="10"/>
      <c r="W72" s="5" t="s">
        <v>25</v>
      </c>
      <c r="Y72" s="8" t="s">
        <v>8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95</v>
      </c>
      <c r="B73" s="3"/>
      <c r="C73" s="3"/>
      <c r="D73" s="3"/>
      <c r="E73" s="3"/>
      <c r="F73" s="3"/>
      <c r="G73" s="3"/>
      <c r="H73" s="3"/>
      <c r="I73" s="3"/>
      <c r="J73" s="4"/>
      <c r="K73" s="5">
        <v>2326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11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11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11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96</v>
      </c>
      <c r="B76" s="3"/>
      <c r="C76" s="3"/>
      <c r="D76" s="3"/>
      <c r="E76" s="3"/>
      <c r="F76" s="3"/>
      <c r="G76" s="3"/>
      <c r="H76" s="3"/>
      <c r="I76" s="3"/>
      <c r="J76" s="4"/>
      <c r="K76" s="5">
        <v>3720</v>
      </c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12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13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97</v>
      </c>
      <c r="N77" s="3"/>
      <c r="O77" s="3"/>
      <c r="P77" s="3"/>
      <c r="Q77" s="3"/>
      <c r="R77" s="3"/>
      <c r="S77" s="3"/>
      <c r="T77" s="3"/>
      <c r="U77" s="3"/>
      <c r="V77" s="4"/>
      <c r="W77" s="5">
        <v>8681</v>
      </c>
      <c r="Y77" s="2" t="s">
        <v>13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8" t="s">
        <v>14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12469.902000000002</v>
      </c>
      <c r="M78" s="8" t="s">
        <v>14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15104.902000000002</v>
      </c>
      <c r="Y78" s="8" t="s">
        <v>14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</f>
        <v>6423.902000000001</v>
      </c>
    </row>
    <row r="80" spans="5:30" ht="12.75">
      <c r="E80" s="17" t="s">
        <v>22</v>
      </c>
      <c r="R80" s="18" t="s">
        <v>23</v>
      </c>
      <c r="AD80" s="18" t="s">
        <v>24</v>
      </c>
    </row>
    <row r="81" spans="1:36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5" t="s">
        <v>25</v>
      </c>
      <c r="L81" s="16"/>
      <c r="M81" s="2" t="s">
        <v>81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25</v>
      </c>
      <c r="X81" s="16"/>
      <c r="Y81" s="2" t="s">
        <v>85</v>
      </c>
      <c r="Z81" s="3"/>
      <c r="AA81" s="3"/>
      <c r="AB81" s="3"/>
      <c r="AC81" s="3"/>
      <c r="AD81" s="3"/>
      <c r="AE81" s="3"/>
      <c r="AF81" s="3"/>
      <c r="AG81" s="3"/>
      <c r="AH81" s="4"/>
      <c r="AI81" s="15" t="s">
        <v>25</v>
      </c>
      <c r="AJ81" s="16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2734.94599999999</v>
      </c>
      <c r="M82" s="2" t="s">
        <v>82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4542.463999999989</v>
      </c>
      <c r="Y82" s="2" t="s">
        <v>86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6349.981999999989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848.6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848.6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848.6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40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7942.896</v>
      </c>
      <c r="M86" s="2" t="s">
        <v>39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7942.896</v>
      </c>
      <c r="Y86" s="2" t="s">
        <v>38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7942.896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98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3504.718</v>
      </c>
      <c r="M88" s="7" t="s">
        <v>98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3504.718</v>
      </c>
      <c r="Y88" s="7" t="s">
        <v>98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3504.718</v>
      </c>
    </row>
    <row r="89" spans="1:35" ht="15.75">
      <c r="A89" s="7" t="s">
        <v>21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178.206</v>
      </c>
      <c r="M89" s="7" t="s">
        <v>21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178.206</v>
      </c>
      <c r="Y89" s="7" t="s">
        <v>21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178.206</v>
      </c>
    </row>
    <row r="90" spans="1:35" ht="15.75">
      <c r="A90" s="7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1603.854</v>
      </c>
      <c r="M90" s="7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1603.854</v>
      </c>
      <c r="Y90" s="7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1603.854</v>
      </c>
    </row>
    <row r="91" spans="1:35" ht="15.75">
      <c r="A91" s="7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848.6</v>
      </c>
      <c r="M91" s="7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848.6</v>
      </c>
      <c r="Y91" s="7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848.6</v>
      </c>
    </row>
    <row r="92" spans="1:35" ht="15.75">
      <c r="A92" s="7" t="s">
        <v>93</v>
      </c>
      <c r="B92" s="3"/>
      <c r="C92" s="3"/>
      <c r="D92" s="3"/>
      <c r="E92" s="3"/>
      <c r="F92" s="3"/>
      <c r="G92" s="3"/>
      <c r="H92" s="3"/>
      <c r="I92" s="3"/>
      <c r="J92" s="4"/>
      <c r="K92" s="15">
        <v>0</v>
      </c>
      <c r="M92" s="7" t="s">
        <v>93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0</v>
      </c>
      <c r="Y92" s="7" t="s">
        <v>93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0</v>
      </c>
    </row>
    <row r="93" spans="1:35" ht="15.75">
      <c r="A93" s="7" t="s">
        <v>94</v>
      </c>
      <c r="B93" s="6"/>
      <c r="C93" s="6"/>
      <c r="D93" s="6"/>
      <c r="E93" s="6"/>
      <c r="F93" s="6"/>
      <c r="G93" s="6"/>
      <c r="H93" s="6"/>
      <c r="I93" s="3"/>
      <c r="J93" s="4"/>
      <c r="K93" s="14" t="str">
        <f>K103</f>
        <v> </v>
      </c>
      <c r="M93" s="7" t="s">
        <v>94</v>
      </c>
      <c r="N93" s="6"/>
      <c r="O93" s="6"/>
      <c r="P93" s="6"/>
      <c r="Q93" s="6"/>
      <c r="R93" s="6"/>
      <c r="S93" s="6"/>
      <c r="T93" s="6"/>
      <c r="U93" s="3"/>
      <c r="V93" s="4"/>
      <c r="W93" s="14" t="str">
        <f>W97</f>
        <v> </v>
      </c>
      <c r="Y93" s="7" t="s">
        <v>94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AI98</f>
        <v>3320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 t="s">
        <v>25</v>
      </c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8" t="s">
        <v>8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8</v>
      </c>
      <c r="N98" s="9"/>
      <c r="O98" s="9"/>
      <c r="P98" s="9"/>
      <c r="Q98" s="9"/>
      <c r="R98" s="9"/>
      <c r="S98" s="9"/>
      <c r="T98" s="9"/>
      <c r="U98" s="9"/>
      <c r="V98" s="10"/>
      <c r="W98" s="5" t="s">
        <v>25</v>
      </c>
      <c r="Y98" s="8" t="s">
        <v>8</v>
      </c>
      <c r="Z98" s="9"/>
      <c r="AA98" s="9"/>
      <c r="AB98" s="9"/>
      <c r="AC98" s="9"/>
      <c r="AD98" s="9"/>
      <c r="AE98" s="9"/>
      <c r="AF98" s="9"/>
      <c r="AG98" s="9"/>
      <c r="AH98" s="10"/>
      <c r="AI98" s="5">
        <f>2490+830</f>
        <v>3320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11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11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11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12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12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41</v>
      </c>
      <c r="B103" s="3"/>
      <c r="C103" s="3"/>
      <c r="D103" s="3"/>
      <c r="E103" s="3"/>
      <c r="F103" s="3"/>
      <c r="G103" s="3"/>
      <c r="H103" s="3"/>
      <c r="I103" s="3"/>
      <c r="J103" s="4"/>
      <c r="K103" s="5" t="s">
        <v>25</v>
      </c>
      <c r="M103" s="2" t="s">
        <v>41</v>
      </c>
      <c r="N103" s="3"/>
      <c r="O103" s="3"/>
      <c r="P103" s="3"/>
      <c r="Q103" s="3"/>
      <c r="R103" s="3"/>
      <c r="S103" s="3"/>
      <c r="T103" s="3"/>
      <c r="U103" s="3"/>
      <c r="V103" s="4"/>
      <c r="W103" s="5" t="s">
        <v>25</v>
      </c>
      <c r="Y103" s="2" t="s">
        <v>41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 t="s">
        <v>25</v>
      </c>
    </row>
    <row r="104" spans="1:35" ht="15">
      <c r="A104" s="8" t="s">
        <v>14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</f>
        <v>6135.378000000001</v>
      </c>
      <c r="M104" s="8" t="s">
        <v>14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K104</f>
        <v>6135.378000000001</v>
      </c>
      <c r="Y104" s="8" t="s">
        <v>14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9455.378</v>
      </c>
    </row>
    <row r="106" ht="12.75">
      <c r="AI106" s="19" t="s">
        <v>25</v>
      </c>
    </row>
    <row r="107" ht="12.75">
      <c r="AI107" s="24">
        <f>AI82+AI86-AI104</f>
        <v>4837.499999999989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2014-02-07T07:27:51Z</cp:lastPrinted>
  <dcterms:created xsi:type="dcterms:W3CDTF">2012-04-11T04:13:08Z</dcterms:created>
  <dcterms:modified xsi:type="dcterms:W3CDTF">2017-05-15T11:24:10Z</dcterms:modified>
  <cp:category/>
  <cp:version/>
  <cp:contentType/>
  <cp:contentStatus/>
</cp:coreProperties>
</file>