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<sst xmlns="http://schemas.openxmlformats.org/spreadsheetml/2006/main" count="404" uniqueCount="100">
  <si>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</si>
  <si>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</si>
  <si>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</si>
  <si>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</si>
  <si>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</si>
  <si>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</si>
  <si>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</si>
  <si>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</si>
  <si>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</si>
  <si>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</si>
  <si>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</si>
  <si>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</si>
  <si>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</si>
  <si>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</si>
  <si>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 xml:space="preserve"> 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</si>
  <si>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</si>
  <si>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</si>
  <si>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</si>
  <si>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</si>
  <si>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</si>
  <si>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</si>
  <si>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</si>
  <si>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</si>
  <si>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>5. Тариф на 2014 год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</si>
  <si>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</si>
  <si>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</si>
  <si>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</si>
  <si>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</si>
  <si>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</si>
  <si>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</si>
  <si>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</si>
  <si>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</si>
  <si>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</si>
  <si>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</si>
  <si>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 </t>
  </si>
  <si>
    <t xml:space="preserve">6.начислено за сентябрь </t>
  </si>
  <si>
    <t xml:space="preserve">6.начислено за декабрь  </t>
  </si>
  <si>
    <t xml:space="preserve">6.начислено за ноябрь    </t>
  </si>
  <si>
    <t xml:space="preserve">6.начислено за октябрь  </t>
  </si>
  <si>
    <t xml:space="preserve">коммунальным услугам жилого дома № 21 пос. Электрострой за 1 квартал  </t>
  </si>
  <si>
    <t xml:space="preserve">5.начислено за 1 квартал  </t>
  </si>
  <si>
    <t xml:space="preserve">коммунальным услугам жилого дома № 21 пос. Электрострой за 2 квартал  </t>
  </si>
  <si>
    <t xml:space="preserve">5.начислено за 2 квартал  </t>
  </si>
  <si>
    <t>коммунальным услугам жилого дома № 21 пос. Электрострой за 3 квартал 2015г.</t>
  </si>
  <si>
    <t xml:space="preserve">5.начислено за 3 квартал </t>
  </si>
  <si>
    <t>коммунальным услугам жилого дома № 21 пос. Электрострой за 4 квартал 2015г.</t>
  </si>
  <si>
    <t xml:space="preserve">5.начислено за 4 квартал  </t>
  </si>
  <si>
    <t xml:space="preserve">коммунальным услугам жилого дома № 21 пос. Электрострой за январь  </t>
  </si>
  <si>
    <t xml:space="preserve">5. Тариф  </t>
  </si>
  <si>
    <t xml:space="preserve">коммунальным услугам жилого дома № 21 пос. Электрострой за февраль  </t>
  </si>
  <si>
    <t xml:space="preserve">коммунальным услугам жилого дома № 21 пос. Электрострой за март  </t>
  </si>
  <si>
    <t xml:space="preserve">5. Тариф н </t>
  </si>
  <si>
    <t xml:space="preserve">5. Тариф 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</si>
  <si>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</si>
  <si>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</si>
  <si>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</si>
  <si>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</si>
  <si>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</si>
  <si>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</si>
  <si>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</si>
  <si>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</si>
  <si>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</si>
  <si>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</si>
  <si>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</si>
  <si>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</si>
  <si>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</si>
  <si>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</si>
  <si>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</si>
  <si>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</si>
  <si>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>Остаток с 2015 года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</si>
  <si>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</si>
  <si>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</si>
  <si>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01.02.2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</si>
  <si>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</si>
  <si>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</si>
  <si>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</si>
  <si>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</si>
  <si>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</si>
  <si>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</si>
  <si>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</si>
  <si>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</si>
  <si>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</si>
  <si>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</si>
  <si>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</si>
  <si>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</si>
  <si>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</si>
  <si>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</si>
  <si>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</si>
  <si>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</si>
  <si>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</si>
  <si>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</si>
  <si>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</si>
  <si>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</si>
  <si>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</si>
  <si>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</si>
  <si>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</si>
  <si>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(ремонт крыши)</t>
  </si>
  <si>
    <t xml:space="preserve">к. Прочие работы  </t>
  </si>
  <si>
    <t>и. Остекление окон в местах общего пользования (крыша)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</si>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</sst>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2" t="s">
        <v>14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>
        <v>35787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869.7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22620.897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10775.582999999999</v>
      </c>
    </row>
    <row r="11" spans="1:11" ht="15.75">
      <c r="A11" s="7" t="s">
        <v>19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547.9110000000001</v>
      </c>
    </row>
    <row r="12" spans="1:11" ht="15.75">
      <c r="A12" s="7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4018.0140000000006</v>
      </c>
    </row>
    <row r="13" spans="1:11" ht="15.75">
      <c r="A13" s="7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2609.1000000000004</v>
      </c>
    </row>
    <row r="14" spans="1:11" ht="15.75">
      <c r="A14" s="7" t="s">
        <v>56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2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17950.608</v>
      </c>
      <c r="L15" s="17" t="s">
        <v>14</v>
      </c>
    </row>
    <row r="18" spans="1:9" ht="15">
      <c r="A18" s="1"/>
      <c r="B18" s="1" t="s">
        <v>15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14</v>
      </c>
      <c r="L21" s="16"/>
    </row>
    <row r="22" spans="1:12" ht="15">
      <c r="A22" s="2" t="s">
        <v>60</v>
      </c>
      <c r="B22" s="3"/>
      <c r="C22" s="3"/>
      <c r="D22" s="3"/>
      <c r="E22" s="3"/>
      <c r="F22" s="3"/>
      <c r="G22" s="3"/>
      <c r="H22" s="3"/>
      <c r="I22" s="3"/>
      <c r="J22" s="4"/>
      <c r="K22" s="15">
        <f>K5+K8-K15</f>
        <v>40457.289</v>
      </c>
      <c r="L22" s="16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869.7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42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Лист2!K33+Лист2!W33+Лист2!AI33</f>
        <v>22916.595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99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Лист2!K35*3</f>
        <v>10775.582999999999</v>
      </c>
    </row>
    <row r="28" spans="1:11" ht="15.75">
      <c r="A28" s="7" t="s">
        <v>19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Лист2!K36*3</f>
        <v>547.9110000000001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Лист2!K37*3</f>
        <v>4018.0140000000006</v>
      </c>
    </row>
    <row r="30" spans="1:11" ht="15.75">
      <c r="A30" s="7" t="s">
        <v>55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Лист2!K38*3</f>
        <v>2609.1000000000004</v>
      </c>
    </row>
    <row r="31" spans="1:11" ht="15.75">
      <c r="A31" s="7" t="s">
        <v>56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Лист2!AI39+Лист2!AI40</f>
        <v>880.6980000000001</v>
      </c>
    </row>
    <row r="32" spans="1:11" ht="15">
      <c r="A32" s="8" t="s">
        <v>13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18831.306</v>
      </c>
    </row>
    <row r="34" spans="1:9" ht="15">
      <c r="A34" s="1"/>
      <c r="B34" s="1" t="s">
        <v>15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5" t="s">
        <v>14</v>
      </c>
      <c r="L37" s="16"/>
    </row>
    <row r="38" spans="1:12" ht="15">
      <c r="A38" s="2" t="s">
        <v>62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44542.577999999994</v>
      </c>
      <c r="L38" s="16" t="s">
        <v>14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869.7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44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Лист2!K58*3</f>
        <v>23507.991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99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Лист2!K60*3</f>
        <v>10775.582999999999</v>
      </c>
    </row>
    <row r="44" spans="1:11" ht="15.75">
      <c r="A44" s="7" t="s">
        <v>19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Лист2!K61*3</f>
        <v>547.9110000000001</v>
      </c>
    </row>
    <row r="45" spans="1:11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Лист2!K62*3</f>
        <v>4018.0140000000006</v>
      </c>
    </row>
    <row r="46" spans="1:11" ht="15.75">
      <c r="A46" s="7" t="s">
        <v>55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Лист2!K63*3</f>
        <v>2609.1000000000004</v>
      </c>
    </row>
    <row r="47" spans="1:11" ht="15.75">
      <c r="A47" s="7" t="s">
        <v>56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Лист2!K64+Лист2!K65+Лист2!W64+Лист2!W65+Лист2!AI64+Лист2!AI65</f>
        <v>11437.094000000001</v>
      </c>
    </row>
    <row r="48" spans="1:11" ht="15">
      <c r="A48" s="8" t="s">
        <v>13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29387.702</v>
      </c>
    </row>
    <row r="50" spans="1:9" ht="15">
      <c r="A50" s="1"/>
      <c r="B50" s="1" t="s">
        <v>15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38662.866999999984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869.7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23507.991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99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10775.582999999999</v>
      </c>
    </row>
    <row r="60" spans="1:11" ht="15.75">
      <c r="A60" s="7" t="s">
        <v>19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547.9110000000001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4018.0140000000006</v>
      </c>
    </row>
    <row r="62" spans="1:13" ht="15.75">
      <c r="A62" s="7" t="s">
        <v>55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2609.1000000000004</v>
      </c>
      <c r="M62" s="17"/>
    </row>
    <row r="63" spans="1:13" ht="15.75">
      <c r="A63" s="7" t="s">
        <v>56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Лист2!K89+Лист2!K90+Лист2!W89+Лист2!AI89+Лист2!AI90</f>
        <v>13108</v>
      </c>
      <c r="M63" s="17"/>
    </row>
    <row r="64" spans="1:11" ht="15">
      <c r="A64" s="8" t="s">
        <v>13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31058.608</v>
      </c>
    </row>
    <row r="66" spans="1:12" ht="15">
      <c r="A66" s="2" t="s">
        <v>69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35787</v>
      </c>
      <c r="L66" s="16"/>
    </row>
    <row r="67" spans="1:11" ht="15">
      <c r="A67" s="21" t="s">
        <v>65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92553.474</v>
      </c>
    </row>
    <row r="68" spans="1:11" ht="15">
      <c r="A68" s="22" t="s">
        <v>66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97228.22399999999</v>
      </c>
    </row>
    <row r="69" spans="1:11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31112.250000000015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tabSelected="1" workbookViewId="0" topLeftCell="A76">
      <selection activeCell="M85" sqref="M85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2"/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2" t="s">
        <v>14</v>
      </c>
      <c r="Y4" s="2" t="s">
        <v>93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14</v>
      </c>
      <c r="AJ4" s="16"/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2">
        <v>35787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37343.763</v>
      </c>
      <c r="X5" s="17"/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38900.526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869.7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869.7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869.7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7540.299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7540.299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7540.299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3591.861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3591.861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3591.861</v>
      </c>
    </row>
    <row r="12" spans="1:35" ht="15.75">
      <c r="A12" s="7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182.637</v>
      </c>
      <c r="M12" s="7" t="s">
        <v>19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182.637</v>
      </c>
      <c r="Y12" s="7" t="s">
        <v>19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182.637</v>
      </c>
    </row>
    <row r="13" spans="1:35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1339.3380000000002</v>
      </c>
      <c r="M13" s="7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1339.3380000000002</v>
      </c>
      <c r="Y13" s="7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1339.3380000000002</v>
      </c>
    </row>
    <row r="14" spans="1:35" ht="15.75">
      <c r="A14" s="7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869.7</v>
      </c>
      <c r="M14" s="7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869.7</v>
      </c>
      <c r="Y14" s="7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869.7</v>
      </c>
    </row>
    <row r="15" spans="1:35" ht="15.75">
      <c r="A15" s="7" t="s">
        <v>56</v>
      </c>
      <c r="B15" s="6"/>
      <c r="C15" s="6"/>
      <c r="D15" s="6"/>
      <c r="E15" s="6"/>
      <c r="F15" s="6"/>
      <c r="G15" s="6"/>
      <c r="H15" s="6"/>
      <c r="I15" s="3"/>
      <c r="J15" s="4"/>
      <c r="K15" s="5" t="s">
        <v>14</v>
      </c>
      <c r="M15" s="7" t="s">
        <v>56</v>
      </c>
      <c r="N15" s="6"/>
      <c r="O15" s="6"/>
      <c r="P15" s="6"/>
      <c r="Q15" s="6"/>
      <c r="R15" s="6"/>
      <c r="S15" s="6"/>
      <c r="T15" s="6"/>
      <c r="U15" s="3"/>
      <c r="V15" s="4"/>
      <c r="W15" s="14" t="str">
        <f>W19</f>
        <v> </v>
      </c>
      <c r="Y15" s="7" t="s">
        <v>56</v>
      </c>
      <c r="Z15" s="6"/>
      <c r="AA15" s="6"/>
      <c r="AB15" s="6"/>
      <c r="AC15" s="6"/>
      <c r="AD15" s="6"/>
      <c r="AE15" s="6"/>
      <c r="AF15" s="6"/>
      <c r="AG15" s="3"/>
      <c r="AH15" s="4"/>
      <c r="AI15" s="14" t="str">
        <f>AI16</f>
        <v> 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14</v>
      </c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9"/>
      <c r="J19" s="10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14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3"/>
      <c r="J20" s="4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9"/>
      <c r="J22" s="10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3"/>
      <c r="J23" s="4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 t="s">
        <v>14</v>
      </c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12</v>
      </c>
      <c r="B25" s="3"/>
      <c r="C25" s="3"/>
      <c r="D25" s="3"/>
      <c r="E25" s="3"/>
      <c r="F25" s="3"/>
      <c r="G25" s="3"/>
      <c r="H25" s="3"/>
      <c r="I25" s="9"/>
      <c r="J25" s="10"/>
      <c r="K25" s="15" t="s">
        <v>14</v>
      </c>
      <c r="M25" s="2" t="s">
        <v>12</v>
      </c>
      <c r="N25" s="3"/>
      <c r="O25" s="3"/>
      <c r="P25" s="3"/>
      <c r="Q25" s="3"/>
      <c r="R25" s="3"/>
      <c r="S25" s="3"/>
      <c r="T25" s="3"/>
      <c r="U25" s="3"/>
      <c r="V25" s="4"/>
      <c r="W25" s="15" t="s">
        <v>14</v>
      </c>
      <c r="Y25" s="2" t="s">
        <v>12</v>
      </c>
      <c r="Z25" s="3"/>
      <c r="AA25" s="3"/>
      <c r="AB25" s="3"/>
      <c r="AC25" s="3"/>
      <c r="AD25" s="3"/>
      <c r="AE25" s="3"/>
      <c r="AF25" s="3"/>
      <c r="AG25" s="3"/>
      <c r="AH25" s="4"/>
      <c r="AI25" s="15" t="s">
        <v>14</v>
      </c>
    </row>
    <row r="26" spans="1:35" ht="15">
      <c r="A26" s="2" t="s">
        <v>13</v>
      </c>
      <c r="B26" s="3"/>
      <c r="C26" s="3"/>
      <c r="D26" s="3"/>
      <c r="E26" s="3"/>
      <c r="F26" s="3"/>
      <c r="G26" s="3"/>
      <c r="H26" s="3"/>
      <c r="I26" s="11"/>
      <c r="J26" s="11"/>
      <c r="K26" s="15">
        <f>K11+K12+K13+K14</f>
        <v>5983.536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K26</f>
        <v>5983.536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5983.536</v>
      </c>
    </row>
    <row r="27" spans="1:33" ht="15.75">
      <c r="A27" s="1"/>
      <c r="B27" s="1"/>
      <c r="C27" s="1"/>
      <c r="D27" s="1"/>
      <c r="E27" s="24" t="s">
        <v>31</v>
      </c>
      <c r="F27" s="1"/>
      <c r="G27" s="1"/>
      <c r="H27" s="1"/>
      <c r="I27" s="1"/>
      <c r="M27" s="1"/>
      <c r="N27" s="1"/>
      <c r="O27" s="1"/>
      <c r="P27" s="1"/>
      <c r="Q27" s="1"/>
      <c r="R27" s="24" t="s">
        <v>29</v>
      </c>
      <c r="S27" s="1"/>
      <c r="T27" s="1"/>
      <c r="U27" s="1"/>
      <c r="Y27" s="1"/>
      <c r="Z27" s="1"/>
      <c r="AA27" s="1"/>
      <c r="AB27" s="1"/>
      <c r="AC27" s="1"/>
      <c r="AD27" s="24" t="s">
        <v>27</v>
      </c>
      <c r="AE27" s="1"/>
      <c r="AF27" s="1"/>
      <c r="AG27" s="1"/>
    </row>
    <row r="28" spans="1:36" ht="15">
      <c r="A28" s="2" t="s">
        <v>76</v>
      </c>
      <c r="B28" s="3"/>
      <c r="C28" s="3"/>
      <c r="D28" s="3"/>
      <c r="E28" s="3"/>
      <c r="F28" s="3"/>
      <c r="G28" s="3"/>
      <c r="H28" s="3"/>
      <c r="I28" s="3"/>
      <c r="J28" s="4"/>
      <c r="K28" s="12" t="s">
        <v>14</v>
      </c>
      <c r="M28" s="2" t="s">
        <v>74</v>
      </c>
      <c r="N28" s="3"/>
      <c r="O28" s="3"/>
      <c r="P28" s="3"/>
      <c r="Q28" s="3"/>
      <c r="R28" s="3"/>
      <c r="S28" s="3"/>
      <c r="T28" s="3"/>
      <c r="U28" s="3"/>
      <c r="V28" s="4"/>
      <c r="W28" s="12" t="s">
        <v>14</v>
      </c>
      <c r="X28" s="16"/>
      <c r="Y28" s="2" t="s">
        <v>91</v>
      </c>
      <c r="Z28" s="3"/>
      <c r="AA28" s="3"/>
      <c r="AB28" s="3"/>
      <c r="AC28" s="3"/>
      <c r="AD28" s="3"/>
      <c r="AE28" s="3"/>
      <c r="AF28" s="3"/>
      <c r="AG28" s="3"/>
      <c r="AH28" s="4"/>
      <c r="AI28" s="12" t="s">
        <v>14</v>
      </c>
      <c r="AJ28" s="16"/>
    </row>
    <row r="29" spans="1:35" ht="15">
      <c r="A29" s="2" t="s">
        <v>77</v>
      </c>
      <c r="B29" s="3"/>
      <c r="C29" s="3"/>
      <c r="D29" s="3"/>
      <c r="E29" s="3"/>
      <c r="F29" s="3"/>
      <c r="G29" s="3"/>
      <c r="H29" s="3"/>
      <c r="I29" s="3"/>
      <c r="J29" s="4"/>
      <c r="K29" s="15">
        <f>AI5+AI9-AI26</f>
        <v>40457.289</v>
      </c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2">
        <f>K29+K33-K51</f>
        <v>42014.051999999996</v>
      </c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W29+W33-W51</f>
        <v>43570.814999999995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3">
        <v>869.7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</f>
        <v>869.7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</f>
        <v>869.7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4">
        <v>18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18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18</v>
      </c>
    </row>
    <row r="32" spans="1:35" ht="15">
      <c r="A32" s="2" t="s">
        <v>52</v>
      </c>
      <c r="B32" s="3"/>
      <c r="C32" s="3"/>
      <c r="D32" s="3"/>
      <c r="E32" s="3"/>
      <c r="F32" s="3"/>
      <c r="G32" s="3"/>
      <c r="H32" s="3"/>
      <c r="I32" s="3"/>
      <c r="J32" s="4"/>
      <c r="K32" s="14">
        <f>W8</f>
        <v>8.67</v>
      </c>
      <c r="M32" s="2" t="s">
        <v>48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8.67</v>
      </c>
      <c r="Y32" s="2" t="s">
        <v>48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v>9.01</v>
      </c>
    </row>
    <row r="33" spans="1:35" ht="15">
      <c r="A33" s="2" t="s">
        <v>32</v>
      </c>
      <c r="B33" s="3"/>
      <c r="C33" s="3"/>
      <c r="D33" s="3"/>
      <c r="E33" s="3"/>
      <c r="F33" s="3"/>
      <c r="G33" s="3"/>
      <c r="H33" s="3"/>
      <c r="I33" s="3"/>
      <c r="J33" s="4"/>
      <c r="K33" s="15">
        <f>W9</f>
        <v>7540.299</v>
      </c>
      <c r="M33" s="2" t="s">
        <v>30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7540.299</v>
      </c>
      <c r="Y33" s="2" t="s">
        <v>28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AI30*AI32</f>
        <v>7835.997</v>
      </c>
    </row>
    <row r="34" spans="1:35" ht="15.75">
      <c r="A34" s="2"/>
      <c r="B34" s="6" t="s">
        <v>2</v>
      </c>
      <c r="C34" s="6"/>
      <c r="D34" s="3"/>
      <c r="E34" s="3"/>
      <c r="F34" s="3"/>
      <c r="G34" s="3"/>
      <c r="H34" s="3"/>
      <c r="I34" s="3"/>
      <c r="J34" s="4"/>
      <c r="K34" s="5"/>
      <c r="M34" s="2"/>
      <c r="N34" s="6" t="s">
        <v>2</v>
      </c>
      <c r="O34" s="6"/>
      <c r="P34" s="3"/>
      <c r="Q34" s="3"/>
      <c r="R34" s="3"/>
      <c r="S34" s="3"/>
      <c r="T34" s="3"/>
      <c r="U34" s="3"/>
      <c r="V34" s="4"/>
      <c r="W34" s="5"/>
      <c r="Y34" s="2"/>
      <c r="Z34" s="6" t="s">
        <v>2</v>
      </c>
      <c r="AA34" s="6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7" t="s">
        <v>99</v>
      </c>
      <c r="B35" s="3"/>
      <c r="C35" s="3"/>
      <c r="D35" s="3"/>
      <c r="E35" s="3"/>
      <c r="F35" s="3"/>
      <c r="G35" s="3"/>
      <c r="H35" s="3"/>
      <c r="I35" s="3"/>
      <c r="J35" s="4"/>
      <c r="K35" s="15">
        <f>W11</f>
        <v>3591.861</v>
      </c>
      <c r="M35" s="7" t="s">
        <v>99</v>
      </c>
      <c r="N35" s="3"/>
      <c r="O35" s="3"/>
      <c r="P35" s="3"/>
      <c r="Q35" s="3"/>
      <c r="R35" s="3"/>
      <c r="S35" s="3"/>
      <c r="T35" s="3"/>
      <c r="U35" s="3"/>
      <c r="V35" s="4"/>
      <c r="W35" s="15">
        <f>K35</f>
        <v>3591.861</v>
      </c>
      <c r="Y35" s="7" t="s">
        <v>99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f>W35</f>
        <v>3591.861</v>
      </c>
    </row>
    <row r="36" spans="1:35" ht="15.75">
      <c r="A36" s="7" t="s">
        <v>19</v>
      </c>
      <c r="B36" s="3"/>
      <c r="C36" s="3"/>
      <c r="D36" s="3"/>
      <c r="E36" s="3"/>
      <c r="F36" s="3"/>
      <c r="G36" s="3"/>
      <c r="H36" s="3"/>
      <c r="I36" s="3"/>
      <c r="J36" s="4"/>
      <c r="K36" s="15">
        <f>W12</f>
        <v>182.637</v>
      </c>
      <c r="M36" s="7" t="s">
        <v>19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182.637</v>
      </c>
      <c r="Y36" s="7" t="s">
        <v>19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182.637</v>
      </c>
    </row>
    <row r="37" spans="1:35" ht="15.75">
      <c r="A37" s="7" t="s">
        <v>54</v>
      </c>
      <c r="B37" s="3"/>
      <c r="C37" s="3"/>
      <c r="D37" s="3"/>
      <c r="E37" s="3"/>
      <c r="F37" s="3"/>
      <c r="G37" s="3"/>
      <c r="H37" s="3"/>
      <c r="I37" s="3"/>
      <c r="J37" s="4"/>
      <c r="K37" s="15">
        <f>W13</f>
        <v>1339.3380000000002</v>
      </c>
      <c r="M37" s="7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1339.3380000000002</v>
      </c>
      <c r="Y37" s="7" t="s">
        <v>54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AI30*1.54</f>
        <v>1339.3380000000002</v>
      </c>
    </row>
    <row r="38" spans="1:35" ht="15.75">
      <c r="A38" s="7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5">
        <f>W14</f>
        <v>869.7</v>
      </c>
      <c r="M38" s="7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869.7</v>
      </c>
      <c r="Y38" s="7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869.7</v>
      </c>
    </row>
    <row r="39" spans="1:35" ht="15.75">
      <c r="A39" s="7" t="s">
        <v>94</v>
      </c>
      <c r="B39" s="3"/>
      <c r="C39" s="3"/>
      <c r="D39" s="3"/>
      <c r="E39" s="3"/>
      <c r="F39" s="3"/>
      <c r="G39" s="3"/>
      <c r="H39" s="3"/>
      <c r="I39" s="3"/>
      <c r="J39" s="4"/>
      <c r="K39" s="15"/>
      <c r="M39" s="7" t="s">
        <v>94</v>
      </c>
      <c r="N39" s="3"/>
      <c r="O39" s="3"/>
      <c r="P39" s="3"/>
      <c r="Q39" s="3"/>
      <c r="R39" s="3"/>
      <c r="S39" s="3"/>
      <c r="T39" s="3"/>
      <c r="U39" s="3"/>
      <c r="V39" s="4"/>
      <c r="W39" s="15"/>
      <c r="Y39" s="7" t="s">
        <v>94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AI30*0.34</f>
        <v>295.69800000000004</v>
      </c>
    </row>
    <row r="40" spans="1:35" ht="15.75">
      <c r="A40" s="7" t="s">
        <v>95</v>
      </c>
      <c r="B40" s="6"/>
      <c r="C40" s="6"/>
      <c r="D40" s="6"/>
      <c r="E40" s="6"/>
      <c r="F40" s="6"/>
      <c r="G40" s="6"/>
      <c r="H40" s="6"/>
      <c r="I40" s="3"/>
      <c r="J40" s="4"/>
      <c r="K40" s="5"/>
      <c r="M40" s="7" t="s">
        <v>95</v>
      </c>
      <c r="N40" s="6"/>
      <c r="O40" s="6"/>
      <c r="P40" s="6"/>
      <c r="Q40" s="6"/>
      <c r="R40" s="6"/>
      <c r="S40" s="6"/>
      <c r="T40" s="6"/>
      <c r="U40" s="3"/>
      <c r="V40" s="4"/>
      <c r="W40" s="5" t="s">
        <v>14</v>
      </c>
      <c r="Y40" s="7" t="s">
        <v>95</v>
      </c>
      <c r="Z40" s="6"/>
      <c r="AA40" s="6"/>
      <c r="AB40" s="6"/>
      <c r="AC40" s="6"/>
      <c r="AD40" s="6"/>
      <c r="AE40" s="6"/>
      <c r="AF40" s="6"/>
      <c r="AG40" s="3"/>
      <c r="AH40" s="4"/>
      <c r="AI40" s="14">
        <f>AI42</f>
        <v>585</v>
      </c>
    </row>
    <row r="41" spans="1:35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3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3</v>
      </c>
      <c r="Z41" s="3"/>
      <c r="AA41" s="3"/>
      <c r="AB41" s="3"/>
      <c r="AC41" s="3"/>
      <c r="AD41" s="3"/>
      <c r="AE41" s="3"/>
      <c r="AF41" s="3"/>
      <c r="AG41" s="3"/>
      <c r="AH41" s="4"/>
      <c r="AI41" s="5" t="s">
        <v>14</v>
      </c>
    </row>
    <row r="42" spans="1:36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>
        <v>585</v>
      </c>
      <c r="AJ42" s="16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14</v>
      </c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 t="s">
        <v>14</v>
      </c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14</v>
      </c>
    </row>
    <row r="45" spans="1:35" ht="15">
      <c r="A45" s="8" t="s">
        <v>7</v>
      </c>
      <c r="B45" s="9"/>
      <c r="C45" s="9"/>
      <c r="D45" s="9"/>
      <c r="E45" s="9"/>
      <c r="F45" s="9"/>
      <c r="G45" s="9"/>
      <c r="H45" s="9"/>
      <c r="I45" s="9"/>
      <c r="J45" s="10"/>
      <c r="K45" s="5"/>
      <c r="M45" s="8" t="s">
        <v>7</v>
      </c>
      <c r="N45" s="9"/>
      <c r="O45" s="9"/>
      <c r="P45" s="9"/>
      <c r="Q45" s="9"/>
      <c r="R45" s="9"/>
      <c r="S45" s="9"/>
      <c r="T45" s="9"/>
      <c r="U45" s="9"/>
      <c r="V45" s="10"/>
      <c r="W45" s="5"/>
      <c r="Y45" s="8" t="s">
        <v>7</v>
      </c>
      <c r="Z45" s="9"/>
      <c r="AA45" s="9"/>
      <c r="AB45" s="9"/>
      <c r="AC45" s="9"/>
      <c r="AD45" s="9"/>
      <c r="AE45" s="9"/>
      <c r="AF45" s="9"/>
      <c r="AG45" s="9"/>
      <c r="AH45" s="10"/>
      <c r="AI45" s="5"/>
    </row>
    <row r="46" spans="1:35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8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8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8" t="s">
        <v>10</v>
      </c>
      <c r="B48" s="9"/>
      <c r="C48" s="9"/>
      <c r="D48" s="9"/>
      <c r="E48" s="9"/>
      <c r="F48" s="9"/>
      <c r="G48" s="9"/>
      <c r="H48" s="9"/>
      <c r="I48" s="9"/>
      <c r="J48" s="10"/>
      <c r="K48" s="5"/>
      <c r="M48" s="8" t="s">
        <v>10</v>
      </c>
      <c r="N48" s="9"/>
      <c r="O48" s="9"/>
      <c r="P48" s="9"/>
      <c r="Q48" s="9"/>
      <c r="R48" s="9"/>
      <c r="S48" s="9"/>
      <c r="T48" s="9"/>
      <c r="U48" s="9"/>
      <c r="V48" s="10"/>
      <c r="W48" s="5"/>
      <c r="Y48" s="8" t="s">
        <v>10</v>
      </c>
      <c r="Z48" s="9"/>
      <c r="AA48" s="9"/>
      <c r="AB48" s="9"/>
      <c r="AC48" s="9"/>
      <c r="AD48" s="9"/>
      <c r="AE48" s="9"/>
      <c r="AF48" s="9"/>
      <c r="AG48" s="9"/>
      <c r="AH48" s="10"/>
      <c r="AI48" s="5"/>
    </row>
    <row r="49" spans="1:35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11</v>
      </c>
      <c r="N49" s="3"/>
      <c r="O49" s="3"/>
      <c r="P49" s="3"/>
      <c r="Q49" s="3"/>
      <c r="R49" s="3"/>
      <c r="S49" s="3"/>
      <c r="T49" s="3"/>
      <c r="U49" s="3"/>
      <c r="V49" s="4"/>
      <c r="W49" s="5" t="s">
        <v>14</v>
      </c>
      <c r="Y49" s="2" t="s">
        <v>11</v>
      </c>
      <c r="Z49" s="3"/>
      <c r="AA49" s="3"/>
      <c r="AB49" s="3"/>
      <c r="AC49" s="3"/>
      <c r="AD49" s="3"/>
      <c r="AE49" s="3"/>
      <c r="AF49" s="3"/>
      <c r="AG49" s="3"/>
      <c r="AH49" s="4"/>
      <c r="AI49" s="5" t="s">
        <v>14</v>
      </c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15" t="s">
        <v>14</v>
      </c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15" t="s">
        <v>14</v>
      </c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15" t="s">
        <v>14</v>
      </c>
    </row>
    <row r="51" spans="1:35" ht="15">
      <c r="A51" s="8" t="s">
        <v>13</v>
      </c>
      <c r="B51" s="9"/>
      <c r="C51" s="9"/>
      <c r="D51" s="9"/>
      <c r="E51" s="9"/>
      <c r="F51" s="9"/>
      <c r="G51" s="9"/>
      <c r="H51" s="9"/>
      <c r="I51" s="9"/>
      <c r="J51" s="10"/>
      <c r="K51" s="15">
        <f>K35+K36+K37+K38</f>
        <v>5983.536</v>
      </c>
      <c r="M51" s="8" t="s">
        <v>13</v>
      </c>
      <c r="N51" s="9"/>
      <c r="O51" s="9"/>
      <c r="P51" s="9"/>
      <c r="Q51" s="9"/>
      <c r="R51" s="9"/>
      <c r="S51" s="9"/>
      <c r="T51" s="9"/>
      <c r="U51" s="9"/>
      <c r="V51" s="10"/>
      <c r="W51" s="15">
        <f>W35+W36+W37+W38</f>
        <v>5983.536</v>
      </c>
      <c r="Y51" s="8" t="s">
        <v>13</v>
      </c>
      <c r="Z51" s="9"/>
      <c r="AA51" s="9"/>
      <c r="AB51" s="9"/>
      <c r="AC51" s="9"/>
      <c r="AD51" s="9"/>
      <c r="AE51" s="9"/>
      <c r="AF51" s="9"/>
      <c r="AG51" s="9"/>
      <c r="AH51" s="10"/>
      <c r="AI51" s="15">
        <f>AI35+AI36+AI37+AI38+AI39+AI40</f>
        <v>6864.234</v>
      </c>
    </row>
    <row r="52" spans="5:30" ht="12.75">
      <c r="E52" s="18" t="s">
        <v>16</v>
      </c>
      <c r="M52" t="s">
        <v>14</v>
      </c>
      <c r="R52" s="19" t="s">
        <v>17</v>
      </c>
      <c r="AD52" s="19" t="s">
        <v>18</v>
      </c>
    </row>
    <row r="53" spans="1:36" ht="15">
      <c r="A53" s="2" t="s">
        <v>78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14</v>
      </c>
      <c r="L53" s="16"/>
      <c r="M53" s="2" t="s">
        <v>80</v>
      </c>
      <c r="N53" s="3"/>
      <c r="O53" s="3"/>
      <c r="P53" s="3"/>
      <c r="Q53" s="3"/>
      <c r="R53" s="3"/>
      <c r="S53" s="3"/>
      <c r="T53" s="3"/>
      <c r="U53" s="3"/>
      <c r="V53" s="4"/>
      <c r="W53" s="12" t="s">
        <v>14</v>
      </c>
      <c r="X53" s="17"/>
      <c r="Y53" s="2" t="s">
        <v>89</v>
      </c>
      <c r="Z53" s="3"/>
      <c r="AA53" s="3"/>
      <c r="AB53" s="3"/>
      <c r="AC53" s="3"/>
      <c r="AD53" s="3"/>
      <c r="AE53" s="3"/>
      <c r="AF53" s="3"/>
      <c r="AG53" s="3"/>
      <c r="AH53" s="4"/>
      <c r="AI53" s="12" t="s">
        <v>14</v>
      </c>
      <c r="AJ53" s="16"/>
    </row>
    <row r="54" spans="1:35" ht="15">
      <c r="A54" s="2" t="s">
        <v>79</v>
      </c>
      <c r="B54" s="3"/>
      <c r="C54" s="3"/>
      <c r="D54" s="3"/>
      <c r="E54" s="3"/>
      <c r="F54" s="3"/>
      <c r="G54" s="3"/>
      <c r="H54" s="3"/>
      <c r="I54" s="3"/>
      <c r="J54" s="4"/>
      <c r="K54" s="15">
        <f>AI29+AI33-AI51</f>
        <v>44542.577999999994</v>
      </c>
      <c r="M54" s="2" t="s">
        <v>81</v>
      </c>
      <c r="N54" s="3"/>
      <c r="O54" s="3"/>
      <c r="P54" s="3"/>
      <c r="Q54" s="3"/>
      <c r="R54" s="3"/>
      <c r="S54" s="3"/>
      <c r="T54" s="3"/>
      <c r="U54" s="3"/>
      <c r="V54" s="4"/>
      <c r="W54" s="12">
        <f>K54+K58-K76</f>
        <v>36780.341</v>
      </c>
      <c r="Y54" s="2" t="s">
        <v>88</v>
      </c>
      <c r="Z54" s="3"/>
      <c r="AA54" s="3"/>
      <c r="AB54" s="3"/>
      <c r="AC54" s="3"/>
      <c r="AD54" s="3"/>
      <c r="AE54" s="3"/>
      <c r="AF54" s="3"/>
      <c r="AG54" s="3"/>
      <c r="AH54" s="4"/>
      <c r="AI54" s="12">
        <f>W54+W58-W76</f>
        <v>38197.10400000001</v>
      </c>
    </row>
    <row r="55" spans="1:35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K30</f>
        <v>869.7</v>
      </c>
      <c r="M55" s="2" t="s">
        <v>0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</f>
        <v>869.7</v>
      </c>
      <c r="Y55" s="2" t="s">
        <v>0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</f>
        <v>869.7</v>
      </c>
    </row>
    <row r="56" spans="1:35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18</v>
      </c>
      <c r="M56" s="2" t="s">
        <v>1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18</v>
      </c>
      <c r="Y56" s="2" t="s">
        <v>1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18</v>
      </c>
    </row>
    <row r="57" spans="1:35" ht="15">
      <c r="A57" s="2" t="s">
        <v>48</v>
      </c>
      <c r="B57" s="3"/>
      <c r="C57" s="3"/>
      <c r="D57" s="3"/>
      <c r="E57" s="3"/>
      <c r="F57" s="3"/>
      <c r="G57" s="3"/>
      <c r="H57" s="3"/>
      <c r="I57" s="3"/>
      <c r="J57" s="4"/>
      <c r="K57" s="14">
        <f>AI32</f>
        <v>9.01</v>
      </c>
      <c r="M57" s="2" t="s">
        <v>48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9.01</v>
      </c>
      <c r="Y57" s="2" t="s">
        <v>53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9.01</v>
      </c>
    </row>
    <row r="58" spans="1:35" ht="15">
      <c r="A58" s="2" t="s">
        <v>33</v>
      </c>
      <c r="B58" s="3"/>
      <c r="C58" s="3"/>
      <c r="D58" s="3"/>
      <c r="E58" s="3"/>
      <c r="F58" s="3"/>
      <c r="G58" s="3"/>
      <c r="H58" s="3"/>
      <c r="I58" s="3"/>
      <c r="J58" s="4"/>
      <c r="K58" s="15">
        <f>AI33</f>
        <v>7835.997</v>
      </c>
      <c r="M58" s="2" t="s">
        <v>34</v>
      </c>
      <c r="N58" s="3"/>
      <c r="O58" s="3"/>
      <c r="P58" s="3"/>
      <c r="Q58" s="3"/>
      <c r="R58" s="3"/>
      <c r="S58" s="3"/>
      <c r="T58" s="3"/>
      <c r="U58" s="3"/>
      <c r="V58" s="4"/>
      <c r="W58" s="15">
        <f>W55*W57</f>
        <v>7835.997</v>
      </c>
      <c r="Y58" s="2" t="s">
        <v>35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7835.997</v>
      </c>
    </row>
    <row r="59" spans="1:35" ht="15.75">
      <c r="A59" s="2"/>
      <c r="B59" s="6" t="s">
        <v>2</v>
      </c>
      <c r="C59" s="6"/>
      <c r="D59" s="3"/>
      <c r="E59" s="3"/>
      <c r="F59" s="3"/>
      <c r="G59" s="3"/>
      <c r="H59" s="3"/>
      <c r="I59" s="3"/>
      <c r="J59" s="4"/>
      <c r="K59" s="5"/>
      <c r="M59" s="2"/>
      <c r="N59" s="6" t="s">
        <v>2</v>
      </c>
      <c r="O59" s="6"/>
      <c r="P59" s="3"/>
      <c r="Q59" s="3"/>
      <c r="R59" s="3"/>
      <c r="S59" s="3"/>
      <c r="T59" s="3"/>
      <c r="U59" s="3"/>
      <c r="V59" s="4"/>
      <c r="W59" s="5"/>
      <c r="Y59" s="2"/>
      <c r="Z59" s="6" t="s">
        <v>2</v>
      </c>
      <c r="AA59" s="6"/>
      <c r="AB59" s="3"/>
      <c r="AC59" s="3"/>
      <c r="AD59" s="3"/>
      <c r="AE59" s="3"/>
      <c r="AF59" s="3"/>
      <c r="AG59" s="3"/>
      <c r="AH59" s="4"/>
      <c r="AI59" s="5"/>
    </row>
    <row r="60" spans="1:35" ht="15.75">
      <c r="A60" s="7" t="s">
        <v>99</v>
      </c>
      <c r="B60" s="3"/>
      <c r="C60" s="3"/>
      <c r="D60" s="3"/>
      <c r="E60" s="3"/>
      <c r="F60" s="3"/>
      <c r="G60" s="3"/>
      <c r="H60" s="3"/>
      <c r="I60" s="3"/>
      <c r="J60" s="4"/>
      <c r="K60" s="15">
        <f>K35</f>
        <v>3591.861</v>
      </c>
      <c r="M60" s="7" t="s">
        <v>99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3591.861</v>
      </c>
      <c r="Y60" s="7" t="s">
        <v>99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3591.861</v>
      </c>
    </row>
    <row r="61" spans="1:35" ht="15.75">
      <c r="A61" s="7" t="s">
        <v>19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182.637</v>
      </c>
      <c r="M61" s="7" t="s">
        <v>19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182.637</v>
      </c>
      <c r="Y61" s="7" t="s">
        <v>19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182.637</v>
      </c>
    </row>
    <row r="62" spans="1:35" ht="15.75">
      <c r="A62" s="7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5">
        <f>AI37</f>
        <v>1339.3380000000002</v>
      </c>
      <c r="M62" s="7" t="s">
        <v>54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1339.3380000000002</v>
      </c>
      <c r="Y62" s="7" t="s">
        <v>54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1339.3380000000002</v>
      </c>
    </row>
    <row r="63" spans="1:35" ht="15.75">
      <c r="A63" s="7" t="s">
        <v>55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K38</f>
        <v>869.7</v>
      </c>
      <c r="M63" s="7" t="s">
        <v>55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869.7</v>
      </c>
      <c r="Y63" s="7" t="s">
        <v>55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869.7</v>
      </c>
    </row>
    <row r="64" spans="1:35" ht="15.75">
      <c r="A64" s="7" t="s">
        <v>94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AI39</f>
        <v>295.69800000000004</v>
      </c>
      <c r="M64" s="7" t="s">
        <v>94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295.69800000000004</v>
      </c>
      <c r="Y64" s="7" t="s">
        <v>94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295.69800000000004</v>
      </c>
    </row>
    <row r="65" spans="1:35" ht="15.75">
      <c r="A65" s="7" t="s">
        <v>95</v>
      </c>
      <c r="B65" s="6"/>
      <c r="C65" s="6"/>
      <c r="D65" s="6"/>
      <c r="E65" s="6"/>
      <c r="F65" s="6"/>
      <c r="G65" s="6"/>
      <c r="H65" s="6"/>
      <c r="I65" s="3"/>
      <c r="J65" s="4"/>
      <c r="K65" s="14">
        <f>K70+K74</f>
        <v>9319</v>
      </c>
      <c r="M65" s="7" t="s">
        <v>95</v>
      </c>
      <c r="N65" s="6"/>
      <c r="O65" s="6"/>
      <c r="P65" s="6"/>
      <c r="Q65" s="6"/>
      <c r="R65" s="6"/>
      <c r="S65" s="6"/>
      <c r="T65" s="6"/>
      <c r="U65" s="3"/>
      <c r="V65" s="4"/>
      <c r="W65" s="15">
        <f>W69</f>
        <v>140</v>
      </c>
      <c r="Y65" s="7" t="s">
        <v>95</v>
      </c>
      <c r="Z65" s="6"/>
      <c r="AA65" s="6"/>
      <c r="AB65" s="6"/>
      <c r="AC65" s="6"/>
      <c r="AD65" s="6"/>
      <c r="AE65" s="6"/>
      <c r="AF65" s="6"/>
      <c r="AG65" s="3"/>
      <c r="AH65" s="4"/>
      <c r="AI65" s="14">
        <f>AI74</f>
        <v>1091</v>
      </c>
    </row>
    <row r="66" spans="1:35" ht="15">
      <c r="A66" s="2" t="s">
        <v>3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3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3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4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4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4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5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5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5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6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6</v>
      </c>
      <c r="N69" s="3"/>
      <c r="O69" s="3"/>
      <c r="P69" s="3"/>
      <c r="Q69" s="3"/>
      <c r="R69" s="3"/>
      <c r="S69" s="3"/>
      <c r="T69" s="3"/>
      <c r="U69" s="3"/>
      <c r="V69" s="4"/>
      <c r="W69" s="5">
        <v>140</v>
      </c>
      <c r="Y69" s="2" t="s">
        <v>6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14</v>
      </c>
    </row>
    <row r="70" spans="1:35" ht="15">
      <c r="A70" s="8" t="s">
        <v>7</v>
      </c>
      <c r="B70" s="9"/>
      <c r="C70" s="9"/>
      <c r="D70" s="9"/>
      <c r="E70" s="9"/>
      <c r="F70" s="9"/>
      <c r="G70" s="9"/>
      <c r="H70" s="9"/>
      <c r="I70" s="9"/>
      <c r="J70" s="10"/>
      <c r="K70" s="5">
        <v>4150</v>
      </c>
      <c r="M70" s="8" t="s">
        <v>7</v>
      </c>
      <c r="N70" s="9"/>
      <c r="O70" s="9"/>
      <c r="P70" s="9"/>
      <c r="Q70" s="9"/>
      <c r="R70" s="9"/>
      <c r="S70" s="9"/>
      <c r="T70" s="9"/>
      <c r="U70" s="9"/>
      <c r="V70" s="10"/>
      <c r="W70" s="5"/>
      <c r="Y70" s="8" t="s">
        <v>7</v>
      </c>
      <c r="Z70" s="9"/>
      <c r="AA70" s="9"/>
      <c r="AB70" s="9"/>
      <c r="AC70" s="9"/>
      <c r="AD70" s="9"/>
      <c r="AE70" s="9"/>
      <c r="AF70" s="9"/>
      <c r="AG70" s="9"/>
      <c r="AH70" s="10"/>
      <c r="AI70" s="5"/>
    </row>
    <row r="71" spans="1:35" ht="15">
      <c r="A71" s="2" t="s">
        <v>8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8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8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9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9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9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8" t="s">
        <v>10</v>
      </c>
      <c r="B73" s="9"/>
      <c r="C73" s="9"/>
      <c r="D73" s="9"/>
      <c r="E73" s="9"/>
      <c r="F73" s="9"/>
      <c r="G73" s="9"/>
      <c r="H73" s="9"/>
      <c r="I73" s="9"/>
      <c r="J73" s="10"/>
      <c r="K73" s="5"/>
      <c r="M73" s="8" t="s">
        <v>10</v>
      </c>
      <c r="N73" s="9"/>
      <c r="O73" s="9"/>
      <c r="P73" s="9"/>
      <c r="Q73" s="9"/>
      <c r="R73" s="9"/>
      <c r="S73" s="9"/>
      <c r="T73" s="9"/>
      <c r="U73" s="9"/>
      <c r="V73" s="10"/>
      <c r="W73" s="5"/>
      <c r="Y73" s="8" t="s">
        <v>10</v>
      </c>
      <c r="Z73" s="9"/>
      <c r="AA73" s="9"/>
      <c r="AB73" s="9"/>
      <c r="AC73" s="9"/>
      <c r="AD73" s="9"/>
      <c r="AE73" s="9"/>
      <c r="AF73" s="9"/>
      <c r="AG73" s="9"/>
      <c r="AH73" s="10"/>
      <c r="AI73" s="5"/>
    </row>
    <row r="74" spans="1:35" ht="15">
      <c r="A74" s="2" t="s">
        <v>96</v>
      </c>
      <c r="B74" s="3"/>
      <c r="C74" s="3"/>
      <c r="D74" s="3"/>
      <c r="E74" s="3"/>
      <c r="F74" s="3"/>
      <c r="G74" s="3"/>
      <c r="H74" s="3"/>
      <c r="I74" s="3"/>
      <c r="J74" s="4"/>
      <c r="K74" s="5">
        <v>5169</v>
      </c>
      <c r="M74" s="2" t="s">
        <v>11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98</v>
      </c>
      <c r="Z74" s="3"/>
      <c r="AA74" s="3"/>
      <c r="AB74" s="3"/>
      <c r="AC74" s="3"/>
      <c r="AD74" s="3"/>
      <c r="AE74" s="3"/>
      <c r="AF74" s="3"/>
      <c r="AG74" s="3"/>
      <c r="AH74" s="4"/>
      <c r="AI74" s="5">
        <v>1091</v>
      </c>
    </row>
    <row r="75" spans="1:35" ht="15">
      <c r="A75" s="2" t="s">
        <v>12</v>
      </c>
      <c r="B75" s="3"/>
      <c r="C75" s="3"/>
      <c r="D75" s="3"/>
      <c r="E75" s="3"/>
      <c r="F75" s="3"/>
      <c r="G75" s="3"/>
      <c r="H75" s="3"/>
      <c r="I75" s="3"/>
      <c r="J75" s="4"/>
      <c r="K75" s="15" t="s">
        <v>14</v>
      </c>
      <c r="M75" s="2" t="s">
        <v>97</v>
      </c>
      <c r="N75" s="3"/>
      <c r="O75" s="3"/>
      <c r="P75" s="3"/>
      <c r="Q75" s="3"/>
      <c r="R75" s="3"/>
      <c r="S75" s="3"/>
      <c r="T75" s="3"/>
      <c r="U75" s="3"/>
      <c r="V75" s="4"/>
      <c r="W75" s="25" t="s">
        <v>14</v>
      </c>
      <c r="Y75" s="2" t="s">
        <v>12</v>
      </c>
      <c r="Z75" s="3"/>
      <c r="AA75" s="3"/>
      <c r="AB75" s="3"/>
      <c r="AC75" s="3"/>
      <c r="AD75" s="3"/>
      <c r="AE75" s="3"/>
      <c r="AF75" s="3"/>
      <c r="AG75" s="3"/>
      <c r="AH75" s="4"/>
      <c r="AI75" s="15" t="s">
        <v>14</v>
      </c>
    </row>
    <row r="76" spans="1:35" ht="15">
      <c r="A76" s="8" t="s">
        <v>13</v>
      </c>
      <c r="B76" s="9"/>
      <c r="C76" s="9"/>
      <c r="D76" s="9"/>
      <c r="E76" s="9"/>
      <c r="F76" s="9"/>
      <c r="G76" s="9"/>
      <c r="H76" s="9"/>
      <c r="I76" s="9"/>
      <c r="J76" s="10"/>
      <c r="K76" s="15">
        <f>K60+K61+K62+K63+K64+K65</f>
        <v>15598.234</v>
      </c>
      <c r="M76" s="8" t="s">
        <v>13</v>
      </c>
      <c r="N76" s="9"/>
      <c r="O76" s="9"/>
      <c r="P76" s="9"/>
      <c r="Q76" s="9"/>
      <c r="R76" s="9"/>
      <c r="S76" s="9"/>
      <c r="T76" s="9"/>
      <c r="U76" s="9"/>
      <c r="V76" s="10"/>
      <c r="W76" s="15">
        <f>W60+W61+W62+W63+W64+W65</f>
        <v>6419.234</v>
      </c>
      <c r="Y76" s="8" t="s">
        <v>13</v>
      </c>
      <c r="Z76" s="9"/>
      <c r="AA76" s="9"/>
      <c r="AB76" s="9"/>
      <c r="AC76" s="9"/>
      <c r="AD76" s="9"/>
      <c r="AE76" s="9"/>
      <c r="AF76" s="9"/>
      <c r="AG76" s="9"/>
      <c r="AH76" s="10"/>
      <c r="AI76" s="15">
        <f>AI60+AI61+AI62+AI63+AI64+AI65</f>
        <v>7370.234</v>
      </c>
    </row>
    <row r="77" spans="5:30" ht="12.75">
      <c r="E77" s="18" t="s">
        <v>20</v>
      </c>
      <c r="L77" t="s">
        <v>14</v>
      </c>
      <c r="R77" s="19" t="s">
        <v>21</v>
      </c>
      <c r="AD77" s="19" t="s">
        <v>22</v>
      </c>
    </row>
    <row r="78" spans="1:35" ht="15">
      <c r="A78" s="2" t="s">
        <v>84</v>
      </c>
      <c r="B78" s="3"/>
      <c r="C78" s="3"/>
      <c r="D78" s="3"/>
      <c r="E78" s="3"/>
      <c r="F78" s="3"/>
      <c r="G78" s="3"/>
      <c r="H78" s="3"/>
      <c r="I78" s="3"/>
      <c r="J78" s="4"/>
      <c r="K78" s="12" t="s">
        <v>14</v>
      </c>
      <c r="L78" s="16"/>
      <c r="M78" s="2" t="s">
        <v>82</v>
      </c>
      <c r="N78" s="3"/>
      <c r="O78" s="3"/>
      <c r="P78" s="3"/>
      <c r="Q78" s="3"/>
      <c r="R78" s="3"/>
      <c r="S78" s="3"/>
      <c r="T78" s="3"/>
      <c r="U78" s="3"/>
      <c r="V78" s="4"/>
      <c r="W78" s="20"/>
      <c r="Y78" s="2" t="s">
        <v>87</v>
      </c>
      <c r="Z78" s="3"/>
      <c r="AA78" s="3"/>
      <c r="AB78" s="3"/>
      <c r="AC78" s="3"/>
      <c r="AD78" s="3"/>
      <c r="AE78" s="3"/>
      <c r="AF78" s="3"/>
      <c r="AG78" s="3"/>
      <c r="AH78" s="4"/>
      <c r="AI78" s="20"/>
    </row>
    <row r="79" spans="1:35" ht="15">
      <c r="A79" s="2" t="s">
        <v>85</v>
      </c>
      <c r="B79" s="3"/>
      <c r="C79" s="3"/>
      <c r="D79" s="3"/>
      <c r="E79" s="3"/>
      <c r="F79" s="3"/>
      <c r="G79" s="3"/>
      <c r="H79" s="3"/>
      <c r="I79" s="3"/>
      <c r="J79" s="4"/>
      <c r="K79" s="15">
        <f>AI54+AI58-AI76</f>
        <v>38662.86700000001</v>
      </c>
      <c r="M79" s="2" t="s">
        <v>83</v>
      </c>
      <c r="N79" s="3"/>
      <c r="O79" s="3"/>
      <c r="P79" s="3"/>
      <c r="Q79" s="3"/>
      <c r="R79" s="3"/>
      <c r="S79" s="3"/>
      <c r="T79" s="3"/>
      <c r="U79" s="3"/>
      <c r="V79" s="4"/>
      <c r="W79" s="15">
        <f>K79+K83-K101</f>
        <v>36407.328000000016</v>
      </c>
      <c r="Y79" s="2" t="s">
        <v>86</v>
      </c>
      <c r="Z79" s="3"/>
      <c r="AA79" s="3"/>
      <c r="AB79" s="3"/>
      <c r="AC79" s="3"/>
      <c r="AD79" s="3"/>
      <c r="AE79" s="3"/>
      <c r="AF79" s="3"/>
      <c r="AG79" s="3"/>
      <c r="AH79" s="4"/>
      <c r="AI79" s="15">
        <f>W79+W83-W101</f>
        <v>38259.78900000002</v>
      </c>
    </row>
    <row r="80" spans="1:35" ht="15">
      <c r="A80" s="2" t="s">
        <v>0</v>
      </c>
      <c r="B80" s="3"/>
      <c r="C80" s="3"/>
      <c r="D80" s="3"/>
      <c r="E80" s="3"/>
      <c r="F80" s="3"/>
      <c r="G80" s="3"/>
      <c r="H80" s="3"/>
      <c r="I80" s="3"/>
      <c r="J80" s="4"/>
      <c r="K80" s="13">
        <f>K55</f>
        <v>869.7</v>
      </c>
      <c r="M80" s="2" t="s">
        <v>0</v>
      </c>
      <c r="N80" s="3"/>
      <c r="O80" s="3"/>
      <c r="P80" s="3"/>
      <c r="Q80" s="3"/>
      <c r="R80" s="3"/>
      <c r="S80" s="3"/>
      <c r="T80" s="3"/>
      <c r="U80" s="3"/>
      <c r="V80" s="4"/>
      <c r="W80" s="13">
        <f>K80</f>
        <v>869.7</v>
      </c>
      <c r="Y80" s="2" t="s">
        <v>0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</f>
        <v>869.7</v>
      </c>
    </row>
    <row r="81" spans="1:35" ht="15">
      <c r="A81" s="2" t="s">
        <v>1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18</v>
      </c>
      <c r="M81" s="2" t="s">
        <v>1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18</v>
      </c>
      <c r="Y81" s="2" t="s">
        <v>1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18</v>
      </c>
    </row>
    <row r="82" spans="1:35" ht="15">
      <c r="A82" s="2" t="s">
        <v>23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9.01</v>
      </c>
      <c r="M82" s="2" t="s">
        <v>51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9.01</v>
      </c>
      <c r="Y82" s="2" t="s">
        <v>48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9.01</v>
      </c>
    </row>
    <row r="83" spans="1:35" ht="15">
      <c r="A83" s="2" t="s">
        <v>38</v>
      </c>
      <c r="B83" s="3"/>
      <c r="C83" s="3"/>
      <c r="D83" s="3"/>
      <c r="E83" s="3"/>
      <c r="F83" s="3"/>
      <c r="G83" s="3"/>
      <c r="H83" s="3"/>
      <c r="I83" s="3"/>
      <c r="J83" s="4"/>
      <c r="K83" s="15">
        <f>W58</f>
        <v>7835.997</v>
      </c>
      <c r="M83" s="2" t="s">
        <v>37</v>
      </c>
      <c r="N83" s="3"/>
      <c r="O83" s="3"/>
      <c r="P83" s="3"/>
      <c r="Q83" s="3"/>
      <c r="R83" s="3"/>
      <c r="S83" s="3"/>
      <c r="T83" s="3"/>
      <c r="U83" s="3"/>
      <c r="V83" s="4"/>
      <c r="W83" s="15">
        <f>W80*W82</f>
        <v>7835.997</v>
      </c>
      <c r="Y83" s="2" t="s">
        <v>36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7835.997</v>
      </c>
    </row>
    <row r="84" spans="1:35" ht="15.75">
      <c r="A84" s="2"/>
      <c r="B84" s="6" t="s">
        <v>2</v>
      </c>
      <c r="C84" s="6"/>
      <c r="D84" s="3"/>
      <c r="E84" s="3"/>
      <c r="F84" s="3"/>
      <c r="G84" s="3"/>
      <c r="H84" s="3"/>
      <c r="I84" s="3"/>
      <c r="J84" s="4"/>
      <c r="K84" s="5"/>
      <c r="M84" s="2"/>
      <c r="N84" s="6" t="s">
        <v>2</v>
      </c>
      <c r="O84" s="6"/>
      <c r="P84" s="3"/>
      <c r="Q84" s="3"/>
      <c r="R84" s="3"/>
      <c r="S84" s="3"/>
      <c r="T84" s="3"/>
      <c r="U84" s="3"/>
      <c r="V84" s="4"/>
      <c r="W84" s="5"/>
      <c r="Y84" s="2"/>
      <c r="Z84" s="6" t="s">
        <v>2</v>
      </c>
      <c r="AA84" s="6"/>
      <c r="AB84" s="3"/>
      <c r="AC84" s="3"/>
      <c r="AD84" s="3"/>
      <c r="AE84" s="3"/>
      <c r="AF84" s="3"/>
      <c r="AG84" s="3"/>
      <c r="AH84" s="4"/>
      <c r="AI84" s="5"/>
    </row>
    <row r="85" spans="1:35" ht="15.75">
      <c r="A85" s="7" t="s">
        <v>99</v>
      </c>
      <c r="B85" s="3"/>
      <c r="C85" s="3"/>
      <c r="D85" s="3"/>
      <c r="E85" s="3"/>
      <c r="F85" s="3"/>
      <c r="G85" s="3"/>
      <c r="H85" s="3"/>
      <c r="I85" s="3"/>
      <c r="J85" s="4"/>
      <c r="K85" s="15">
        <f>K60</f>
        <v>3591.861</v>
      </c>
      <c r="M85" s="7" t="s">
        <v>99</v>
      </c>
      <c r="N85" s="3"/>
      <c r="O85" s="3"/>
      <c r="P85" s="3"/>
      <c r="Q85" s="3"/>
      <c r="R85" s="3"/>
      <c r="S85" s="3"/>
      <c r="T85" s="3"/>
      <c r="U85" s="3"/>
      <c r="V85" s="4"/>
      <c r="W85" s="15">
        <f>W80*4.13</f>
        <v>3591.861</v>
      </c>
      <c r="Y85" s="7" t="s">
        <v>99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3591.861</v>
      </c>
    </row>
    <row r="86" spans="1:35" ht="15.75">
      <c r="A86" s="7" t="s">
        <v>19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182.637</v>
      </c>
      <c r="M86" s="7" t="s">
        <v>19</v>
      </c>
      <c r="N86" s="3"/>
      <c r="O86" s="3"/>
      <c r="P86" s="3"/>
      <c r="Q86" s="3"/>
      <c r="R86" s="3"/>
      <c r="S86" s="3"/>
      <c r="T86" s="3"/>
      <c r="U86" s="3"/>
      <c r="V86" s="4"/>
      <c r="W86" s="15">
        <f>W80*0.21</f>
        <v>182.637</v>
      </c>
      <c r="Y86" s="7" t="s">
        <v>19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182.637</v>
      </c>
    </row>
    <row r="87" spans="1:35" ht="15.75">
      <c r="A87" s="7" t="s">
        <v>54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1339.3380000000002</v>
      </c>
      <c r="M87" s="7" t="s">
        <v>54</v>
      </c>
      <c r="N87" s="3"/>
      <c r="O87" s="3"/>
      <c r="P87" s="3"/>
      <c r="Q87" s="3"/>
      <c r="R87" s="3"/>
      <c r="S87" s="3"/>
      <c r="T87" s="3"/>
      <c r="U87" s="3"/>
      <c r="V87" s="4"/>
      <c r="W87" s="15">
        <f>W80*1.54</f>
        <v>1339.3380000000002</v>
      </c>
      <c r="Y87" s="7" t="s">
        <v>54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1339.3380000000002</v>
      </c>
    </row>
    <row r="88" spans="1:35" ht="15.75">
      <c r="A88" s="7" t="s">
        <v>55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K63</f>
        <v>869.7</v>
      </c>
      <c r="M88" s="7" t="s">
        <v>55</v>
      </c>
      <c r="N88" s="3"/>
      <c r="O88" s="3"/>
      <c r="P88" s="3"/>
      <c r="Q88" s="3"/>
      <c r="R88" s="3"/>
      <c r="S88" s="3"/>
      <c r="T88" s="3"/>
      <c r="U88" s="3"/>
      <c r="V88" s="4"/>
      <c r="W88" s="15">
        <f>W80*1</f>
        <v>869.7</v>
      </c>
      <c r="Y88" s="7" t="s">
        <v>55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869.7</v>
      </c>
    </row>
    <row r="89" spans="1:35" ht="15.75">
      <c r="A89" s="7" t="s">
        <v>94</v>
      </c>
      <c r="B89" s="3"/>
      <c r="C89" s="3"/>
      <c r="D89" s="3"/>
      <c r="E89" s="3"/>
      <c r="F89" s="3"/>
      <c r="G89" s="3"/>
      <c r="H89" s="3"/>
      <c r="I89" s="3"/>
      <c r="J89" s="4"/>
      <c r="K89" s="15">
        <v>0</v>
      </c>
      <c r="M89" s="7" t="s">
        <v>94</v>
      </c>
      <c r="N89" s="3"/>
      <c r="O89" s="3"/>
      <c r="P89" s="3"/>
      <c r="Q89" s="3"/>
      <c r="R89" s="3"/>
      <c r="S89" s="3"/>
      <c r="T89" s="3"/>
      <c r="U89" s="3"/>
      <c r="V89" s="4"/>
      <c r="W89" s="15">
        <v>0</v>
      </c>
      <c r="Y89" s="7" t="s">
        <v>94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0</v>
      </c>
    </row>
    <row r="90" spans="1:35" ht="15.75">
      <c r="A90" s="7" t="s">
        <v>95</v>
      </c>
      <c r="B90" s="6"/>
      <c r="C90" s="6"/>
      <c r="D90" s="6"/>
      <c r="E90" s="6"/>
      <c r="F90" s="6"/>
      <c r="G90" s="6"/>
      <c r="H90" s="6"/>
      <c r="I90" s="3"/>
      <c r="J90" s="4"/>
      <c r="K90" s="14">
        <f>K94+K95</f>
        <v>4108</v>
      </c>
      <c r="M90" s="7" t="s">
        <v>95</v>
      </c>
      <c r="N90" s="6"/>
      <c r="O90" s="6"/>
      <c r="P90" s="6"/>
      <c r="Q90" s="6"/>
      <c r="R90" s="6"/>
      <c r="S90" s="6"/>
      <c r="T90" s="6"/>
      <c r="U90" s="3"/>
      <c r="V90" s="4"/>
      <c r="W90" s="5"/>
      <c r="Y90" s="7" t="s">
        <v>95</v>
      </c>
      <c r="Z90" s="6"/>
      <c r="AA90" s="6"/>
      <c r="AB90" s="6"/>
      <c r="AC90" s="6"/>
      <c r="AD90" s="6"/>
      <c r="AE90" s="6"/>
      <c r="AF90" s="6"/>
      <c r="AG90" s="3"/>
      <c r="AH90" s="4"/>
      <c r="AI90" s="14">
        <f>AI98</f>
        <v>9000</v>
      </c>
    </row>
    <row r="91" spans="1:35" ht="15">
      <c r="A91" s="2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3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3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4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4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4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5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5</v>
      </c>
      <c r="Z93" s="3"/>
      <c r="AA93" s="3"/>
      <c r="AB93" s="3"/>
      <c r="AC93" s="3"/>
      <c r="AD93" s="3"/>
      <c r="AE93" s="3"/>
      <c r="AF93" s="3"/>
      <c r="AG93" s="3"/>
      <c r="AH93" s="4"/>
      <c r="AI93" s="5" t="s">
        <v>14</v>
      </c>
    </row>
    <row r="94" spans="1:35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>
        <v>788</v>
      </c>
      <c r="M94" s="2" t="s">
        <v>6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6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14</v>
      </c>
    </row>
    <row r="95" spans="1:35" ht="15">
      <c r="A95" s="8" t="s">
        <v>7</v>
      </c>
      <c r="B95" s="9"/>
      <c r="C95" s="9"/>
      <c r="D95" s="9"/>
      <c r="E95" s="9"/>
      <c r="F95" s="9"/>
      <c r="G95" s="9"/>
      <c r="H95" s="9"/>
      <c r="I95" s="9"/>
      <c r="J95" s="10"/>
      <c r="K95" s="5">
        <v>3320</v>
      </c>
      <c r="M95" s="8" t="s">
        <v>7</v>
      </c>
      <c r="N95" s="9"/>
      <c r="O95" s="9"/>
      <c r="P95" s="9"/>
      <c r="Q95" s="9"/>
      <c r="R95" s="9"/>
      <c r="S95" s="9"/>
      <c r="T95" s="9"/>
      <c r="U95" s="9"/>
      <c r="V95" s="10"/>
      <c r="W95" s="5"/>
      <c r="Y95" s="8" t="s">
        <v>7</v>
      </c>
      <c r="Z95" s="9"/>
      <c r="AA95" s="9"/>
      <c r="AB95" s="9"/>
      <c r="AC95" s="9"/>
      <c r="AD95" s="9"/>
      <c r="AE95" s="9"/>
      <c r="AF95" s="9"/>
      <c r="AG95" s="9"/>
      <c r="AH95" s="10"/>
      <c r="AI95" s="5"/>
    </row>
    <row r="96" spans="1:35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8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8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10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10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10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9000</v>
      </c>
    </row>
    <row r="99" spans="1:35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11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11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12</v>
      </c>
      <c r="B100" s="3"/>
      <c r="C100" s="3"/>
      <c r="D100" s="3"/>
      <c r="E100" s="3"/>
      <c r="F100" s="3"/>
      <c r="G100" s="3"/>
      <c r="H100" s="3"/>
      <c r="I100" s="3"/>
      <c r="J100" s="4"/>
      <c r="K100" s="15" t="s">
        <v>14</v>
      </c>
      <c r="M100" s="2" t="s">
        <v>12</v>
      </c>
      <c r="N100" s="3"/>
      <c r="O100" s="3"/>
      <c r="P100" s="3"/>
      <c r="Q100" s="3"/>
      <c r="R100" s="3"/>
      <c r="S100" s="3"/>
      <c r="T100" s="3"/>
      <c r="U100" s="3"/>
      <c r="V100" s="4"/>
      <c r="W100" s="15" t="s">
        <v>14</v>
      </c>
      <c r="Y100" s="2" t="s">
        <v>12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 t="s">
        <v>14</v>
      </c>
    </row>
    <row r="101" spans="1:35" ht="15">
      <c r="A101" s="8" t="s">
        <v>13</v>
      </c>
      <c r="B101" s="9"/>
      <c r="C101" s="9"/>
      <c r="D101" s="9"/>
      <c r="E101" s="9"/>
      <c r="F101" s="9"/>
      <c r="G101" s="9"/>
      <c r="H101" s="9"/>
      <c r="I101" s="9"/>
      <c r="J101" s="10"/>
      <c r="K101" s="15">
        <f>K85+K86+K87+K88+K89+K90</f>
        <v>10091.536</v>
      </c>
      <c r="M101" s="8" t="s">
        <v>13</v>
      </c>
      <c r="N101" s="9"/>
      <c r="O101" s="9"/>
      <c r="P101" s="9"/>
      <c r="Q101" s="9"/>
      <c r="R101" s="9"/>
      <c r="S101" s="9"/>
      <c r="T101" s="9"/>
      <c r="U101" s="9"/>
      <c r="V101" s="10"/>
      <c r="W101" s="15">
        <f>W85+W86+W87+W88+W89</f>
        <v>5983.536</v>
      </c>
      <c r="Y101" s="8" t="s">
        <v>13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15">
        <f>AI85+AI86+AI87+AI88+AI89+AI90</f>
        <v>14983.536</v>
      </c>
    </row>
    <row r="103" ht="12.75">
      <c r="AI103" s="16" t="s">
        <v>14</v>
      </c>
    </row>
    <row r="104" ht="12.75">
      <c r="AI104" s="26">
        <f>AI79+AI83-AI101</f>
        <v>31112.250000000022</v>
      </c>
    </row>
    <row r="106" ht="12.75">
      <c r="AI106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2016-08-08T09:14:20Z</cp:lastPrinted>
  <dcterms:created xsi:type="dcterms:W3CDTF">2012-04-11T04:13:08Z</dcterms:created>
  <dcterms:modified xsi:type="dcterms:W3CDTF">2017-05-15T10:50:35Z</dcterms:modified>
  <cp:category/>
  <cp:version/>
  <cp:contentType/>
  <cp:contentStatus/>
</cp:coreProperties>
</file>