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<sst xmlns="http://schemas.openxmlformats.org/spreadsheetml/2006/main" count="378" uniqueCount="95">
  <si>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</si>
  <si>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</si>
  <si>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</si>
  <si>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</si>
  <si>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</si>
  <si>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</si>
  <si>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</si>
  <si>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</si>
  <si>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</si>
  <si>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</si>
  <si>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</si>
  <si>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</si>
  <si>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</si>
  <si>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</si>
  <si>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</si>
  <si>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</si>
  <si>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</si>
  <si>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</si>
  <si>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</si>
  <si>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</si>
  <si>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</si>
  <si>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</si>
  <si>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</si>
  <si>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</si>
  <si>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</si>
  <si>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</si>
  <si>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>июнь</t>
  </si>
  <si>
    <t xml:space="preserve">6.начислено за июнь </t>
  </si>
  <si>
    <t xml:space="preserve">6.начислено за сентябрь  </t>
  </si>
  <si>
    <t xml:space="preserve">6.начислено за август   </t>
  </si>
  <si>
    <t xml:space="preserve">6.начислено за июль  </t>
  </si>
  <si>
    <t xml:space="preserve">6.начислено за октябрь   </t>
  </si>
  <si>
    <t>апрель</t>
  </si>
  <si>
    <t>май</t>
  </si>
  <si>
    <t xml:space="preserve">коммунальным услугам жилого дома № 20 пос. Электрик  за 1 квартал  </t>
  </si>
  <si>
    <t xml:space="preserve">5.начислено за 1 квартал  </t>
  </si>
  <si>
    <t xml:space="preserve">коммунальным услугам жилого дома № 20 пос. Электрик  за 2 квартал  </t>
  </si>
  <si>
    <t xml:space="preserve">5.начислено за 2 квартал  </t>
  </si>
  <si>
    <t xml:space="preserve">коммунальным услугам жилого дома № 20 пос. Электрик  за 3 квартал  </t>
  </si>
  <si>
    <t xml:space="preserve">5.начислено за  3 квартал  </t>
  </si>
  <si>
    <t xml:space="preserve">коммунальным услугам жилого дома № 20 пос. Электрик  за 4 квартал   </t>
  </si>
  <si>
    <t xml:space="preserve">5.начислено за  4 квартал </t>
  </si>
  <si>
    <t xml:space="preserve">коммунальным услугам жилого дома № 20 пос. Электрик за январь  </t>
  </si>
  <si>
    <t xml:space="preserve">5. Тариф  </t>
  </si>
  <si>
    <t xml:space="preserve">коммунальным услугам жилого дома № 20 пос. Электрик за февраль </t>
  </si>
  <si>
    <t xml:space="preserve">коммунальным услугам жилого дома № 20 пос. Электрик за март  </t>
  </si>
  <si>
    <t xml:space="preserve">6.начислено за май  </t>
  </si>
  <si>
    <t xml:space="preserve">5. Тариф </t>
  </si>
  <si>
    <t xml:space="preserve">6.начислено за апрель  </t>
  </si>
  <si>
    <t xml:space="preserve">6.начислено за декабрь   </t>
  </si>
  <si>
    <t xml:space="preserve">6.начислено за ноябрь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</si>
  <si>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</si>
  <si>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</si>
  <si>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</si>
  <si>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и. Смена шиферной кровли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</si>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</sst>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0" fillId="0" borderId="4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55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56</v>
      </c>
      <c r="B5" s="3"/>
      <c r="C5" s="3"/>
      <c r="D5" s="3"/>
      <c r="E5" s="3"/>
      <c r="F5" s="3"/>
      <c r="G5" s="3"/>
      <c r="H5" s="3"/>
      <c r="I5" s="3"/>
      <c r="J5" s="4"/>
      <c r="K5" s="14">
        <v>6994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289.2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6</v>
      </c>
    </row>
    <row r="8" spans="1:11" ht="15">
      <c r="A8" s="2" t="s">
        <v>35</v>
      </c>
      <c r="B8" s="3"/>
      <c r="C8" s="3"/>
      <c r="D8" s="3"/>
      <c r="E8" s="3"/>
      <c r="F8" s="3"/>
      <c r="G8" s="3"/>
      <c r="H8" s="3"/>
      <c r="I8" s="3"/>
      <c r="J8" s="4"/>
      <c r="K8" s="17">
        <f>Лист2!K9*3</f>
        <v>7522.092000000001</v>
      </c>
    </row>
    <row r="9" spans="1:11" ht="15.75">
      <c r="A9" s="2"/>
      <c r="B9" s="8" t="s">
        <v>2</v>
      </c>
      <c r="C9" s="8"/>
      <c r="D9" s="3"/>
      <c r="E9" s="3"/>
      <c r="F9" s="3"/>
      <c r="G9" s="3"/>
      <c r="H9" s="3"/>
      <c r="I9" s="3"/>
      <c r="J9" s="4"/>
      <c r="K9" s="16"/>
    </row>
    <row r="10" spans="1:11" ht="15.75">
      <c r="A10" s="9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7">
        <f>Лист2!K11*3</f>
        <v>3583.188</v>
      </c>
    </row>
    <row r="11" spans="1:11" ht="15.75">
      <c r="A11" s="9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Лист2!K12*3</f>
        <v>182.19599999999997</v>
      </c>
    </row>
    <row r="12" spans="1:11" ht="15.75">
      <c r="A12" s="9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7">
        <f>Лист2!K13*3</f>
        <v>1336.104</v>
      </c>
    </row>
    <row r="13" spans="1:11" ht="15.75">
      <c r="A13" s="9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7">
        <f>Лист2!K14*3</f>
        <v>867.5999999999999</v>
      </c>
    </row>
    <row r="14" spans="1:11" ht="15.75">
      <c r="A14" s="9" t="s">
        <v>53</v>
      </c>
      <c r="B14" s="8"/>
      <c r="C14" s="8"/>
      <c r="D14" s="8"/>
      <c r="E14" s="8"/>
      <c r="F14" s="8"/>
      <c r="G14" s="8"/>
      <c r="H14" s="8"/>
      <c r="I14" s="3"/>
      <c r="J14" s="4"/>
      <c r="K14" s="17">
        <f>Лист2!K15+Лист2!W15+Лист2!AI15</f>
        <v>2302</v>
      </c>
    </row>
    <row r="15" spans="1:11" ht="15">
      <c r="A15" s="10" t="s">
        <v>12</v>
      </c>
      <c r="B15" s="11"/>
      <c r="C15" s="11"/>
      <c r="D15" s="11"/>
      <c r="E15" s="11"/>
      <c r="F15" s="11"/>
      <c r="G15" s="11"/>
      <c r="H15" s="11"/>
      <c r="I15" s="11"/>
      <c r="J15" s="12"/>
      <c r="K15" s="17">
        <f>K10+K11+K12+K13+K14</f>
        <v>8271.088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36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57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58</v>
      </c>
      <c r="B22" s="3"/>
      <c r="C22" s="3"/>
      <c r="D22" s="3"/>
      <c r="E22" s="3"/>
      <c r="F22" s="3"/>
      <c r="G22" s="3"/>
      <c r="H22" s="3"/>
      <c r="I22" s="3"/>
      <c r="J22" s="4"/>
      <c r="K22" s="14">
        <f>K5+K8-K15</f>
        <v>6245.004000000001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5">
        <f>K6</f>
        <v>289.2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6">
        <f>K7</f>
        <v>6</v>
      </c>
    </row>
    <row r="25" spans="1:11" ht="15">
      <c r="A25" s="2" t="s">
        <v>37</v>
      </c>
      <c r="B25" s="3"/>
      <c r="C25" s="3"/>
      <c r="D25" s="3"/>
      <c r="E25" s="3"/>
      <c r="F25" s="3"/>
      <c r="G25" s="3"/>
      <c r="H25" s="3"/>
      <c r="I25" s="3"/>
      <c r="J25" s="4"/>
      <c r="K25" s="17">
        <f>Лист2!K33*2+Лист2!AI33</f>
        <v>7721.639999999999</v>
      </c>
    </row>
    <row r="26" spans="1:11" ht="15.75">
      <c r="A26" s="2"/>
      <c r="B26" s="8" t="s">
        <v>2</v>
      </c>
      <c r="C26" s="8"/>
      <c r="D26" s="3"/>
      <c r="E26" s="3"/>
      <c r="F26" s="3"/>
      <c r="G26" s="3"/>
      <c r="H26" s="3"/>
      <c r="I26" s="3"/>
      <c r="J26" s="4"/>
      <c r="K26" s="16"/>
    </row>
    <row r="27" spans="1:11" ht="15.75">
      <c r="A27" s="9" t="s">
        <v>94</v>
      </c>
      <c r="B27" s="3"/>
      <c r="C27" s="3"/>
      <c r="D27" s="3"/>
      <c r="E27" s="3"/>
      <c r="F27" s="3"/>
      <c r="G27" s="3"/>
      <c r="H27" s="3"/>
      <c r="I27" s="3"/>
      <c r="J27" s="4"/>
      <c r="K27" s="17">
        <f>Лист2!AI35*3</f>
        <v>3583.188</v>
      </c>
    </row>
    <row r="28" spans="1:11" ht="15.75">
      <c r="A28" s="9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7">
        <f>Лист2!AI36*3</f>
        <v>182.19599999999997</v>
      </c>
    </row>
    <row r="29" spans="1:11" ht="15.75">
      <c r="A29" s="9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7">
        <f>Лист2!W37*2+Лист2!AI37</f>
        <v>1437.324</v>
      </c>
    </row>
    <row r="30" spans="1:11" ht="15.75">
      <c r="A30" s="9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7">
        <f>Лист2!AI38*3</f>
        <v>867.5999999999999</v>
      </c>
    </row>
    <row r="31" spans="1:11" ht="15.75">
      <c r="A31" s="9" t="s">
        <v>53</v>
      </c>
      <c r="B31" s="8"/>
      <c r="C31" s="8"/>
      <c r="D31" s="8"/>
      <c r="E31" s="8"/>
      <c r="F31" s="8"/>
      <c r="G31" s="8"/>
      <c r="H31" s="8"/>
      <c r="I31" s="3"/>
      <c r="J31" s="4"/>
      <c r="K31" s="17">
        <f>Лист2!AI39+Лист2!AI40+Лист2!W40+Лист2!K40</f>
        <v>6329.328</v>
      </c>
    </row>
    <row r="32" spans="1:11" ht="15">
      <c r="A32" s="10" t="s">
        <v>12</v>
      </c>
      <c r="B32" s="11"/>
      <c r="C32" s="11"/>
      <c r="D32" s="11"/>
      <c r="E32" s="11"/>
      <c r="F32" s="11"/>
      <c r="G32" s="11"/>
      <c r="H32" s="11"/>
      <c r="I32" s="11"/>
      <c r="J32" s="12"/>
      <c r="K32" s="17">
        <f>K27+K28+K29+K30+K31</f>
        <v>12399.636000000002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38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59</v>
      </c>
      <c r="B37" s="3"/>
      <c r="C37" s="3"/>
      <c r="D37" s="3"/>
      <c r="E37" s="3"/>
      <c r="F37" s="3"/>
      <c r="G37" s="3"/>
      <c r="H37" s="3"/>
      <c r="I37" s="3"/>
      <c r="J37" s="4"/>
      <c r="K37" s="14"/>
    </row>
    <row r="38" spans="1:12" ht="15">
      <c r="A38" s="2" t="s">
        <v>60</v>
      </c>
      <c r="B38" s="3"/>
      <c r="C38" s="3"/>
      <c r="D38" s="3"/>
      <c r="E38" s="3"/>
      <c r="F38" s="3"/>
      <c r="G38" s="3"/>
      <c r="H38" s="3"/>
      <c r="I38" s="3"/>
      <c r="J38" s="4"/>
      <c r="K38" s="17">
        <f>K22+K25-K32</f>
        <v>1567.007999999998</v>
      </c>
      <c r="L38" s="20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289.2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6">
        <f>K24</f>
        <v>6</v>
      </c>
    </row>
    <row r="41" spans="1:11" ht="15">
      <c r="A41" s="2" t="s">
        <v>39</v>
      </c>
      <c r="B41" s="3"/>
      <c r="C41" s="3"/>
      <c r="D41" s="3"/>
      <c r="E41" s="3"/>
      <c r="F41" s="3"/>
      <c r="G41" s="3"/>
      <c r="H41" s="3"/>
      <c r="I41" s="3"/>
      <c r="J41" s="4"/>
      <c r="K41" s="17">
        <f>Лист2!K58*3</f>
        <v>8120.735999999999</v>
      </c>
    </row>
    <row r="42" spans="1:11" ht="15.75">
      <c r="A42" s="2"/>
      <c r="B42" s="8" t="s">
        <v>2</v>
      </c>
      <c r="C42" s="8"/>
      <c r="D42" s="3"/>
      <c r="E42" s="3"/>
      <c r="F42" s="3"/>
      <c r="G42" s="3"/>
      <c r="H42" s="3"/>
      <c r="I42" s="3"/>
      <c r="J42" s="4"/>
      <c r="K42" s="16"/>
    </row>
    <row r="43" spans="1:11" ht="15.75">
      <c r="A43" s="9" t="s">
        <v>94</v>
      </c>
      <c r="B43" s="3"/>
      <c r="C43" s="3"/>
      <c r="D43" s="3"/>
      <c r="E43" s="3"/>
      <c r="F43" s="3"/>
      <c r="G43" s="3"/>
      <c r="H43" s="3"/>
      <c r="I43" s="3"/>
      <c r="J43" s="4"/>
      <c r="K43" s="17">
        <f>Лист2!K60*3</f>
        <v>3583.188</v>
      </c>
    </row>
    <row r="44" spans="1:11" ht="15.75">
      <c r="A44" s="9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7">
        <f>Лист2!K61*3</f>
        <v>182.19599999999997</v>
      </c>
    </row>
    <row r="45" spans="1:11" ht="15.75">
      <c r="A45" s="9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7">
        <f>Лист2!K62*3</f>
        <v>1639.764</v>
      </c>
    </row>
    <row r="46" spans="1:11" ht="15.75">
      <c r="A46" s="9" t="s">
        <v>52</v>
      </c>
      <c r="B46" s="3"/>
      <c r="C46" s="3"/>
      <c r="D46" s="3"/>
      <c r="E46" s="3"/>
      <c r="F46" s="3"/>
      <c r="G46" s="3"/>
      <c r="H46" s="3"/>
      <c r="I46" s="3"/>
      <c r="J46" s="4"/>
      <c r="K46" s="17">
        <f>Лист2!K63*3</f>
        <v>867.5999999999999</v>
      </c>
    </row>
    <row r="47" spans="1:11" ht="15.75">
      <c r="A47" s="9" t="s">
        <v>53</v>
      </c>
      <c r="B47" s="8"/>
      <c r="C47" s="8"/>
      <c r="D47" s="8"/>
      <c r="E47" s="8"/>
      <c r="F47" s="8"/>
      <c r="G47" s="8"/>
      <c r="H47" s="8"/>
      <c r="I47" s="3"/>
      <c r="J47" s="4"/>
      <c r="K47" s="17">
        <f>Лист2!K64+Лист2!K65+Лист2!W64+Лист2!W65+Лист2!AI64+Лист2!AI65</f>
        <v>474.98400000000004</v>
      </c>
    </row>
    <row r="48" spans="1:11" ht="15">
      <c r="A48" s="10" t="s">
        <v>12</v>
      </c>
      <c r="B48" s="11"/>
      <c r="C48" s="11"/>
      <c r="D48" s="11"/>
      <c r="E48" s="11"/>
      <c r="F48" s="11"/>
      <c r="G48" s="11"/>
      <c r="H48" s="11"/>
      <c r="I48" s="11"/>
      <c r="J48" s="12"/>
      <c r="K48" s="17">
        <f>K43+K44+K45+K46+K47</f>
        <v>6747.732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40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61</v>
      </c>
      <c r="B53" s="3"/>
      <c r="C53" s="3"/>
      <c r="D53" s="3"/>
      <c r="E53" s="3"/>
      <c r="F53" s="3"/>
      <c r="G53" s="3"/>
      <c r="H53" s="3"/>
      <c r="I53" s="3"/>
      <c r="J53" s="4"/>
      <c r="K53" s="14"/>
      <c r="L53" s="20"/>
    </row>
    <row r="54" spans="1:11" ht="15">
      <c r="A54" s="2" t="s">
        <v>62</v>
      </c>
      <c r="B54" s="3"/>
      <c r="C54" s="3"/>
      <c r="D54" s="3"/>
      <c r="E54" s="3"/>
      <c r="F54" s="3"/>
      <c r="G54" s="3"/>
      <c r="H54" s="3"/>
      <c r="I54" s="3"/>
      <c r="J54" s="4"/>
      <c r="K54" s="17">
        <f>K38+K41-K48</f>
        <v>2940.011999999997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289.2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6</v>
      </c>
    </row>
    <row r="57" spans="1:11" ht="15">
      <c r="A57" s="2" t="s">
        <v>41</v>
      </c>
      <c r="B57" s="3"/>
      <c r="C57" s="3"/>
      <c r="D57" s="3"/>
      <c r="E57" s="3"/>
      <c r="F57" s="3"/>
      <c r="G57" s="3"/>
      <c r="H57" s="3"/>
      <c r="I57" s="3"/>
      <c r="J57" s="4"/>
      <c r="K57" s="17">
        <f>Лист2!K83*3</f>
        <v>8120.735999999999</v>
      </c>
    </row>
    <row r="58" spans="1:11" ht="15.75">
      <c r="A58" s="2"/>
      <c r="B58" s="8" t="s">
        <v>2</v>
      </c>
      <c r="C58" s="8"/>
      <c r="D58" s="3"/>
      <c r="E58" s="3"/>
      <c r="F58" s="3"/>
      <c r="G58" s="3"/>
      <c r="H58" s="3"/>
      <c r="I58" s="3"/>
      <c r="J58" s="4"/>
      <c r="K58" s="17"/>
    </row>
    <row r="59" spans="1:11" ht="15.75">
      <c r="A59" s="9" t="s">
        <v>94</v>
      </c>
      <c r="B59" s="3"/>
      <c r="C59" s="3"/>
      <c r="D59" s="3"/>
      <c r="E59" s="3"/>
      <c r="F59" s="3"/>
      <c r="G59" s="3"/>
      <c r="H59" s="3"/>
      <c r="I59" s="3"/>
      <c r="J59" s="4"/>
      <c r="K59" s="17">
        <f>K43</f>
        <v>3583.188</v>
      </c>
    </row>
    <row r="60" spans="1:11" ht="15.75">
      <c r="A60" s="9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7">
        <f>K44</f>
        <v>182.19599999999997</v>
      </c>
    </row>
    <row r="61" spans="1:11" ht="15.75">
      <c r="A61" s="9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7">
        <f>K45</f>
        <v>1639.764</v>
      </c>
    </row>
    <row r="62" spans="1:11" ht="15.75">
      <c r="A62" s="9" t="s">
        <v>52</v>
      </c>
      <c r="B62" s="3"/>
      <c r="C62" s="3"/>
      <c r="D62" s="3"/>
      <c r="E62" s="3"/>
      <c r="F62" s="3"/>
      <c r="G62" s="3"/>
      <c r="H62" s="3"/>
      <c r="I62" s="3"/>
      <c r="J62" s="4"/>
      <c r="K62" s="17">
        <f>K46</f>
        <v>867.5999999999999</v>
      </c>
    </row>
    <row r="63" spans="1:11" ht="15.75">
      <c r="A63" s="9" t="s">
        <v>53</v>
      </c>
      <c r="B63" s="8"/>
      <c r="C63" s="8"/>
      <c r="D63" s="8"/>
      <c r="E63" s="8"/>
      <c r="F63" s="8"/>
      <c r="G63" s="8"/>
      <c r="H63" s="8"/>
      <c r="I63" s="3"/>
      <c r="J63" s="4"/>
      <c r="K63" s="17">
        <f>Лист2!K89+Лист2!K90+Лист2!W89+Лист2!W90+Лист2!AI89+Лист2!AI90</f>
        <v>180</v>
      </c>
    </row>
    <row r="64" spans="1:11" ht="15">
      <c r="A64" s="10" t="s">
        <v>12</v>
      </c>
      <c r="B64" s="11"/>
      <c r="C64" s="11"/>
      <c r="D64" s="11"/>
      <c r="E64" s="11"/>
      <c r="F64" s="11"/>
      <c r="G64" s="11"/>
      <c r="H64" s="11"/>
      <c r="I64" s="11"/>
      <c r="J64" s="12"/>
      <c r="K64" s="17">
        <f>K59+K60+K61+K62+K63</f>
        <v>6452.748</v>
      </c>
    </row>
    <row r="66" spans="1:11" ht="15">
      <c r="A66" s="2" t="s">
        <v>63</v>
      </c>
      <c r="B66" s="13"/>
      <c r="C66" s="13"/>
      <c r="D66" s="13"/>
      <c r="E66" s="13"/>
      <c r="F66" s="13"/>
      <c r="G66" s="13"/>
      <c r="H66" s="13"/>
      <c r="I66" s="13"/>
      <c r="J66" s="4"/>
      <c r="K66" s="16">
        <v>6994</v>
      </c>
    </row>
    <row r="67" spans="1:11" ht="15">
      <c r="A67" s="22" t="s">
        <v>64</v>
      </c>
      <c r="B67" s="13"/>
      <c r="C67" s="13"/>
      <c r="D67" s="13"/>
      <c r="E67" s="13"/>
      <c r="F67" s="13"/>
      <c r="G67" s="13"/>
      <c r="H67" s="13"/>
      <c r="I67" s="13"/>
      <c r="J67" s="4"/>
      <c r="K67" s="17">
        <f>K57+K41+K25+K8</f>
        <v>31485.203999999998</v>
      </c>
    </row>
    <row r="68" spans="1:11" ht="15">
      <c r="A68" s="23" t="s">
        <v>65</v>
      </c>
      <c r="B68" s="24"/>
      <c r="C68" s="24"/>
      <c r="D68" s="24"/>
      <c r="E68" s="24"/>
      <c r="F68" s="24"/>
      <c r="G68" s="24"/>
      <c r="H68" s="24"/>
      <c r="I68" s="24"/>
      <c r="J68" s="12"/>
      <c r="K68" s="17">
        <f>K64+K48+K32+K15</f>
        <v>33871.204</v>
      </c>
    </row>
    <row r="69" spans="1:11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6"/>
    </row>
    <row r="70" spans="1:12" ht="15">
      <c r="A70" s="2" t="s">
        <v>67</v>
      </c>
      <c r="B70" s="3"/>
      <c r="C70" s="3"/>
      <c r="D70" s="3"/>
      <c r="E70" s="3"/>
      <c r="F70" s="3"/>
      <c r="G70" s="3"/>
      <c r="H70" s="3"/>
      <c r="I70" s="3"/>
      <c r="J70" s="4"/>
      <c r="K70" s="17">
        <f>K66+K67-K68</f>
        <v>4608</v>
      </c>
      <c r="L70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A67">
      <selection activeCell="M85" sqref="M85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87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44</v>
      </c>
      <c r="O2" s="1"/>
      <c r="P2" s="1"/>
      <c r="Q2" s="1"/>
      <c r="R2" s="1"/>
      <c r="S2" s="1"/>
      <c r="T2" s="1"/>
      <c r="U2" s="1"/>
      <c r="Y2" s="1"/>
      <c r="Z2" s="1" t="s">
        <v>45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68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90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69</v>
      </c>
      <c r="B5" s="3"/>
      <c r="C5" s="3"/>
      <c r="D5" s="3"/>
      <c r="E5" s="3"/>
      <c r="F5" s="3"/>
      <c r="G5" s="3"/>
      <c r="H5" s="3"/>
      <c r="I5" s="3"/>
      <c r="J5" s="4"/>
      <c r="K5" s="14">
        <v>6994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4">
        <f>K5+K9-K26</f>
        <v>5329.668</v>
      </c>
      <c r="Y5" s="2" t="s">
        <v>91</v>
      </c>
      <c r="Z5" s="3"/>
      <c r="AA5" s="3"/>
      <c r="AB5" s="3"/>
      <c r="AC5" s="3"/>
      <c r="AD5" s="3"/>
      <c r="AE5" s="3"/>
      <c r="AF5" s="3"/>
      <c r="AG5" s="3"/>
      <c r="AH5" s="4"/>
      <c r="AI5" s="14">
        <f>W5+W9-W26</f>
        <v>5787.335999999999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289.2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5">
        <f>K6</f>
        <v>289.2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5">
        <f>W6</f>
        <v>289.2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f>K7</f>
        <v>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6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6">
        <v>8.67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6">
        <v>8.67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8.67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2507.364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7">
        <f>W6*W8</f>
        <v>2507.364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7">
        <f>W9</f>
        <v>2507.364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7">
        <f>W11</f>
        <v>1194.396</v>
      </c>
      <c r="M11" s="9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7">
        <f>W6*4.13</f>
        <v>1194.396</v>
      </c>
      <c r="Y11" s="9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1194.396</v>
      </c>
    </row>
    <row r="12" spans="1:35" ht="15.75">
      <c r="A12" s="9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7">
        <f>W12</f>
        <v>60.73199999999999</v>
      </c>
      <c r="M12" s="9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7">
        <f>W6*0.21</f>
        <v>60.73199999999999</v>
      </c>
      <c r="Y12" s="9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60.73199999999999</v>
      </c>
    </row>
    <row r="13" spans="1:35" ht="15.75">
      <c r="A13" s="9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7">
        <f>W13</f>
        <v>445.368</v>
      </c>
      <c r="M13" s="9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7">
        <f>W6*1.54</f>
        <v>445.368</v>
      </c>
      <c r="Y13" s="9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7">
        <f>W13</f>
        <v>445.368</v>
      </c>
    </row>
    <row r="14" spans="1:35" ht="15.75">
      <c r="A14" s="9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7">
        <f>W14</f>
        <v>289.2</v>
      </c>
      <c r="M14" s="9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7">
        <f>W6*1</f>
        <v>289.2</v>
      </c>
      <c r="Y14" s="9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7">
        <f>W14</f>
        <v>289.2</v>
      </c>
    </row>
    <row r="15" spans="1:35" ht="15.75">
      <c r="A15" s="9" t="s">
        <v>53</v>
      </c>
      <c r="B15" s="8"/>
      <c r="C15" s="8"/>
      <c r="D15" s="8"/>
      <c r="E15" s="8"/>
      <c r="F15" s="8"/>
      <c r="G15" s="8"/>
      <c r="H15" s="8"/>
      <c r="I15" s="3"/>
      <c r="J15" s="4"/>
      <c r="K15" s="17">
        <f>K19+K25</f>
        <v>2182</v>
      </c>
      <c r="M15" s="9" t="s">
        <v>53</v>
      </c>
      <c r="N15" s="8"/>
      <c r="O15" s="8"/>
      <c r="P15" s="8"/>
      <c r="Q15" s="8"/>
      <c r="R15" s="8"/>
      <c r="S15" s="8"/>
      <c r="T15" s="8"/>
      <c r="U15" s="3"/>
      <c r="V15" s="4"/>
      <c r="W15" s="17">
        <f>W25</f>
        <v>60</v>
      </c>
      <c r="Y15" s="9" t="s">
        <v>53</v>
      </c>
      <c r="Z15" s="8"/>
      <c r="AA15" s="8"/>
      <c r="AB15" s="8"/>
      <c r="AC15" s="8"/>
      <c r="AD15" s="8"/>
      <c r="AE15" s="8"/>
      <c r="AF15" s="8"/>
      <c r="AG15" s="3"/>
      <c r="AH15" s="4"/>
      <c r="AI15" s="17">
        <f>AI25</f>
        <v>60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6">
        <f>877+1245</f>
        <v>2122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10" t="s">
        <v>7</v>
      </c>
      <c r="B20" s="11"/>
      <c r="C20" s="11"/>
      <c r="D20" s="11"/>
      <c r="E20" s="11"/>
      <c r="F20" s="11"/>
      <c r="G20" s="11"/>
      <c r="H20" s="11"/>
      <c r="I20" s="11"/>
      <c r="J20" s="12"/>
      <c r="K20" s="6"/>
      <c r="M20" s="10" t="s">
        <v>7</v>
      </c>
      <c r="N20" s="11"/>
      <c r="O20" s="11"/>
      <c r="P20" s="11"/>
      <c r="Q20" s="11"/>
      <c r="R20" s="11"/>
      <c r="S20" s="11"/>
      <c r="T20" s="11"/>
      <c r="U20" s="11"/>
      <c r="V20" s="12"/>
      <c r="W20" s="6"/>
      <c r="Y20" s="10" t="s">
        <v>7</v>
      </c>
      <c r="Z20" s="11"/>
      <c r="AA20" s="11"/>
      <c r="AB20" s="11"/>
      <c r="AC20" s="11"/>
      <c r="AD20" s="11"/>
      <c r="AE20" s="11"/>
      <c r="AF20" s="11"/>
      <c r="AG20" s="11"/>
      <c r="AH20" s="12"/>
      <c r="AI20" s="6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6" t="s">
        <v>22</v>
      </c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6" t="s">
        <v>22</v>
      </c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6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10" t="s">
        <v>10</v>
      </c>
      <c r="B23" s="11"/>
      <c r="C23" s="11"/>
      <c r="D23" s="11"/>
      <c r="E23" s="11"/>
      <c r="F23" s="11"/>
      <c r="G23" s="11"/>
      <c r="H23" s="11"/>
      <c r="I23" s="11"/>
      <c r="J23" s="12"/>
      <c r="K23" s="6"/>
      <c r="M23" s="10" t="s">
        <v>10</v>
      </c>
      <c r="N23" s="11"/>
      <c r="O23" s="11"/>
      <c r="P23" s="11"/>
      <c r="Q23" s="11"/>
      <c r="R23" s="11"/>
      <c r="S23" s="11"/>
      <c r="T23" s="11"/>
      <c r="U23" s="11"/>
      <c r="V23" s="12"/>
      <c r="W23" s="6"/>
      <c r="Y23" s="10" t="s">
        <v>10</v>
      </c>
      <c r="Z23" s="11"/>
      <c r="AA23" s="11"/>
      <c r="AB23" s="11"/>
      <c r="AC23" s="11"/>
      <c r="AD23" s="11"/>
      <c r="AE23" s="11"/>
      <c r="AF23" s="11"/>
      <c r="AG23" s="11"/>
      <c r="AH23" s="12"/>
      <c r="AI23" s="6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54</v>
      </c>
      <c r="Z24" s="3"/>
      <c r="AA24" s="3"/>
      <c r="AB24" s="3"/>
      <c r="AC24" s="3"/>
      <c r="AD24" s="3"/>
      <c r="AE24" s="3"/>
      <c r="AF24" s="3"/>
      <c r="AG24" s="3"/>
      <c r="AH24" s="4"/>
      <c r="AI24" s="6" t="s">
        <v>22</v>
      </c>
    </row>
    <row r="25" spans="1:35" ht="15">
      <c r="A25" s="2" t="s">
        <v>18</v>
      </c>
      <c r="B25" s="3"/>
      <c r="C25" s="3"/>
      <c r="D25" s="3"/>
      <c r="E25" s="3"/>
      <c r="F25" s="3"/>
      <c r="G25" s="3"/>
      <c r="H25" s="3"/>
      <c r="I25" s="3"/>
      <c r="J25" s="4"/>
      <c r="K25" s="26">
        <v>60</v>
      </c>
      <c r="M25" s="2" t="s">
        <v>18</v>
      </c>
      <c r="N25" s="3"/>
      <c r="O25" s="3"/>
      <c r="P25" s="3"/>
      <c r="Q25" s="3"/>
      <c r="R25" s="3"/>
      <c r="S25" s="3"/>
      <c r="T25" s="3"/>
      <c r="U25" s="3"/>
      <c r="V25" s="4"/>
      <c r="W25" s="26">
        <f>K25</f>
        <v>60</v>
      </c>
      <c r="Y25" s="2" t="s">
        <v>18</v>
      </c>
      <c r="Z25" s="3"/>
      <c r="AA25" s="3"/>
      <c r="AB25" s="3"/>
      <c r="AC25" s="3"/>
      <c r="AD25" s="3"/>
      <c r="AE25" s="3"/>
      <c r="AF25" s="3"/>
      <c r="AG25" s="3"/>
      <c r="AH25" s="4"/>
      <c r="AI25" s="26">
        <f>W25</f>
        <v>60</v>
      </c>
    </row>
    <row r="26" spans="1:35" ht="15">
      <c r="A26" s="10" t="s">
        <v>12</v>
      </c>
      <c r="B26" s="11"/>
      <c r="C26" s="11"/>
      <c r="D26" s="11"/>
      <c r="E26" s="11"/>
      <c r="F26" s="11"/>
      <c r="G26" s="11"/>
      <c r="H26" s="11"/>
      <c r="I26" s="11"/>
      <c r="J26" s="12"/>
      <c r="K26" s="17">
        <f>K11+K12+K13+K14+K15</f>
        <v>4171.696</v>
      </c>
      <c r="M26" s="10" t="s">
        <v>12</v>
      </c>
      <c r="N26" s="11"/>
      <c r="O26" s="11"/>
      <c r="P26" s="11"/>
      <c r="Q26" s="11"/>
      <c r="R26" s="11"/>
      <c r="S26" s="11"/>
      <c r="T26" s="11"/>
      <c r="U26" s="11"/>
      <c r="V26" s="12"/>
      <c r="W26" s="17">
        <f>W11+W12+W13+W14+W15</f>
        <v>2049.696</v>
      </c>
      <c r="Y26" s="10" t="s">
        <v>12</v>
      </c>
      <c r="Z26" s="11"/>
      <c r="AA26" s="11"/>
      <c r="AB26" s="11"/>
      <c r="AC26" s="11"/>
      <c r="AD26" s="11"/>
      <c r="AE26" s="11"/>
      <c r="AF26" s="11"/>
      <c r="AG26" s="11"/>
      <c r="AH26" s="12"/>
      <c r="AI26" s="17">
        <f>AI11+AI12+AI13+AI14+AI15</f>
        <v>2049.696</v>
      </c>
    </row>
    <row r="27" spans="1:33" ht="15.75">
      <c r="A27" s="1"/>
      <c r="B27" s="1"/>
      <c r="C27" s="1"/>
      <c r="D27" s="1"/>
      <c r="E27" s="1"/>
      <c r="F27" s="25" t="s">
        <v>32</v>
      </c>
      <c r="G27" s="1"/>
      <c r="H27" s="1"/>
      <c r="I27" s="1"/>
      <c r="M27" s="1"/>
      <c r="N27" s="1"/>
      <c r="O27" s="1"/>
      <c r="P27" s="1"/>
      <c r="Q27" s="1"/>
      <c r="R27" s="25" t="s">
        <v>33</v>
      </c>
      <c r="S27" s="1"/>
      <c r="T27" s="1"/>
      <c r="U27" s="1"/>
      <c r="Y27" s="1"/>
      <c r="Z27" s="1"/>
      <c r="AA27" s="1"/>
      <c r="AB27" s="1"/>
      <c r="AC27" s="1"/>
      <c r="AD27" s="25" t="s">
        <v>26</v>
      </c>
      <c r="AE27" s="1"/>
      <c r="AF27" s="1"/>
      <c r="AG27" s="1"/>
    </row>
    <row r="28" spans="1:35" ht="15">
      <c r="A28" s="2" t="s">
        <v>70</v>
      </c>
      <c r="B28" s="3"/>
      <c r="C28" s="3"/>
      <c r="D28" s="3"/>
      <c r="E28" s="3"/>
      <c r="F28" s="3"/>
      <c r="G28" s="3"/>
      <c r="H28" s="3"/>
      <c r="I28" s="3"/>
      <c r="J28" s="4"/>
      <c r="K28" s="5"/>
      <c r="M28" s="2" t="s">
        <v>74</v>
      </c>
      <c r="N28" s="3"/>
      <c r="O28" s="3"/>
      <c r="P28" s="3"/>
      <c r="Q28" s="3"/>
      <c r="R28" s="3"/>
      <c r="S28" s="3"/>
      <c r="T28" s="3"/>
      <c r="U28" s="3"/>
      <c r="V28" s="4"/>
      <c r="W28" s="5"/>
      <c r="Y28" s="2" t="s">
        <v>88</v>
      </c>
      <c r="Z28" s="3"/>
      <c r="AA28" s="3"/>
      <c r="AB28" s="3"/>
      <c r="AC28" s="3"/>
      <c r="AD28" s="3"/>
      <c r="AE28" s="3"/>
      <c r="AF28" s="3"/>
      <c r="AG28" s="3"/>
      <c r="AH28" s="4"/>
      <c r="AI28" s="5"/>
    </row>
    <row r="29" spans="1:36" ht="15">
      <c r="A29" s="2" t="s">
        <v>71</v>
      </c>
      <c r="B29" s="3"/>
      <c r="C29" s="3"/>
      <c r="D29" s="3"/>
      <c r="E29" s="3"/>
      <c r="F29" s="3"/>
      <c r="G29" s="3"/>
      <c r="H29" s="3"/>
      <c r="I29" s="3"/>
      <c r="J29" s="4"/>
      <c r="K29" s="14">
        <f>AI5+AI9-AI26</f>
        <v>6245.003999999999</v>
      </c>
      <c r="L29" s="20" t="s">
        <v>22</v>
      </c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4">
        <f>K29+K33-K51</f>
        <v>6702.671999999999</v>
      </c>
      <c r="X29" s="20"/>
      <c r="Y29" s="2" t="s">
        <v>89</v>
      </c>
      <c r="Z29" s="3"/>
      <c r="AA29" s="3"/>
      <c r="AB29" s="3"/>
      <c r="AC29" s="3"/>
      <c r="AD29" s="3"/>
      <c r="AE29" s="3"/>
      <c r="AF29" s="3"/>
      <c r="AG29" s="3"/>
      <c r="AH29" s="4"/>
      <c r="AI29" s="14">
        <f>W29+W33-W51</f>
        <v>1109.3399999999983</v>
      </c>
      <c r="AJ29" s="20"/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5">
        <v>289.2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5">
        <f>K30</f>
        <v>289.2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5">
        <f>W30</f>
        <v>289.2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6">
        <v>6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6">
        <f>K31</f>
        <v>6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6">
        <f>W31</f>
        <v>6</v>
      </c>
    </row>
    <row r="32" spans="1:35" ht="1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4"/>
      <c r="K32" s="16">
        <f>W8</f>
        <v>8.67</v>
      </c>
      <c r="M32" s="2" t="s">
        <v>43</v>
      </c>
      <c r="N32" s="3"/>
      <c r="O32" s="3"/>
      <c r="P32" s="3"/>
      <c r="Q32" s="3"/>
      <c r="R32" s="3"/>
      <c r="S32" s="3"/>
      <c r="T32" s="3"/>
      <c r="U32" s="3"/>
      <c r="V32" s="4"/>
      <c r="W32" s="16">
        <f>K32</f>
        <v>8.67</v>
      </c>
      <c r="Y32" s="2" t="s">
        <v>43</v>
      </c>
      <c r="Z32" s="3"/>
      <c r="AA32" s="3"/>
      <c r="AB32" s="3"/>
      <c r="AC32" s="3"/>
      <c r="AD32" s="3"/>
      <c r="AE32" s="3"/>
      <c r="AF32" s="3"/>
      <c r="AG32" s="3"/>
      <c r="AH32" s="4"/>
      <c r="AI32" s="16">
        <v>9.36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7">
        <f>W9</f>
        <v>2507.364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7">
        <f>W30*W32</f>
        <v>2507.364</v>
      </c>
      <c r="Y33" s="2" t="s">
        <v>27</v>
      </c>
      <c r="Z33" s="3"/>
      <c r="AA33" s="3"/>
      <c r="AB33" s="3"/>
      <c r="AC33" s="3"/>
      <c r="AD33" s="3"/>
      <c r="AE33" s="3"/>
      <c r="AF33" s="3"/>
      <c r="AG33" s="3"/>
      <c r="AH33" s="4"/>
      <c r="AI33" s="17">
        <f>AI30*AI32</f>
        <v>2706.912</v>
      </c>
    </row>
    <row r="34" spans="1:35" ht="15.75">
      <c r="A34" s="2"/>
      <c r="B34" s="8" t="s">
        <v>2</v>
      </c>
      <c r="C34" s="8"/>
      <c r="D34" s="3"/>
      <c r="E34" s="3"/>
      <c r="F34" s="3"/>
      <c r="G34" s="3"/>
      <c r="H34" s="3"/>
      <c r="I34" s="3"/>
      <c r="J34" s="4"/>
      <c r="K34" s="6"/>
      <c r="M34" s="2"/>
      <c r="N34" s="8" t="s">
        <v>2</v>
      </c>
      <c r="O34" s="8"/>
      <c r="P34" s="3"/>
      <c r="Q34" s="3"/>
      <c r="R34" s="3"/>
      <c r="S34" s="3"/>
      <c r="T34" s="3"/>
      <c r="U34" s="3"/>
      <c r="V34" s="4"/>
      <c r="W34" s="6"/>
      <c r="Y34" s="2"/>
      <c r="Z34" s="8" t="s">
        <v>2</v>
      </c>
      <c r="AA34" s="8"/>
      <c r="AB34" s="3"/>
      <c r="AC34" s="3"/>
      <c r="AD34" s="3"/>
      <c r="AE34" s="3"/>
      <c r="AF34" s="3"/>
      <c r="AG34" s="3"/>
      <c r="AH34" s="4"/>
      <c r="AI34" s="6"/>
    </row>
    <row r="35" spans="1:35" ht="15.75">
      <c r="A35" s="9" t="s">
        <v>94</v>
      </c>
      <c r="B35" s="3"/>
      <c r="C35" s="3"/>
      <c r="D35" s="3"/>
      <c r="E35" s="3"/>
      <c r="F35" s="3"/>
      <c r="G35" s="3"/>
      <c r="H35" s="3"/>
      <c r="I35" s="3"/>
      <c r="J35" s="4"/>
      <c r="K35" s="17">
        <f>W11</f>
        <v>1194.396</v>
      </c>
      <c r="M35" s="9" t="s">
        <v>94</v>
      </c>
      <c r="N35" s="3"/>
      <c r="O35" s="3"/>
      <c r="P35" s="3"/>
      <c r="Q35" s="3"/>
      <c r="R35" s="3"/>
      <c r="S35" s="3"/>
      <c r="T35" s="3"/>
      <c r="U35" s="3"/>
      <c r="V35" s="4"/>
      <c r="W35" s="17">
        <f>K35</f>
        <v>1194.396</v>
      </c>
      <c r="Y35" s="9" t="s">
        <v>94</v>
      </c>
      <c r="Z35" s="3"/>
      <c r="AA35" s="3"/>
      <c r="AB35" s="3"/>
      <c r="AC35" s="3"/>
      <c r="AD35" s="3"/>
      <c r="AE35" s="3"/>
      <c r="AF35" s="3"/>
      <c r="AG35" s="3"/>
      <c r="AH35" s="4"/>
      <c r="AI35" s="17">
        <f>W35</f>
        <v>1194.396</v>
      </c>
    </row>
    <row r="36" spans="1:35" ht="15.75">
      <c r="A36" s="9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7">
        <f>W12</f>
        <v>60.73199999999999</v>
      </c>
      <c r="M36" s="9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7">
        <f>K36</f>
        <v>60.73199999999999</v>
      </c>
      <c r="Y36" s="9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7">
        <f>W36</f>
        <v>60.73199999999999</v>
      </c>
    </row>
    <row r="37" spans="1:35" ht="15.75">
      <c r="A37" s="9" t="s">
        <v>51</v>
      </c>
      <c r="B37" s="3"/>
      <c r="C37" s="3"/>
      <c r="D37" s="3"/>
      <c r="E37" s="3"/>
      <c r="F37" s="3"/>
      <c r="G37" s="3"/>
      <c r="H37" s="3"/>
      <c r="I37" s="3"/>
      <c r="J37" s="4"/>
      <c r="K37" s="17">
        <f>W13</f>
        <v>445.368</v>
      </c>
      <c r="M37" s="9" t="s">
        <v>51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445.368</v>
      </c>
      <c r="Y37" s="9" t="s">
        <v>51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AI30*1.89</f>
        <v>546.588</v>
      </c>
    </row>
    <row r="38" spans="1:35" ht="15.75">
      <c r="A38" s="9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7">
        <f>W14</f>
        <v>289.2</v>
      </c>
      <c r="M38" s="9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289.2</v>
      </c>
      <c r="Y38" s="9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289.2</v>
      </c>
    </row>
    <row r="39" spans="1:35" ht="15.75">
      <c r="A39" s="9"/>
      <c r="B39" s="3"/>
      <c r="C39" s="3"/>
      <c r="D39" s="3"/>
      <c r="E39" s="3"/>
      <c r="F39" s="3"/>
      <c r="G39" s="3"/>
      <c r="H39" s="3"/>
      <c r="I39" s="3"/>
      <c r="J39" s="4"/>
      <c r="K39" s="17"/>
      <c r="M39" s="9"/>
      <c r="N39" s="3"/>
      <c r="O39" s="3"/>
      <c r="P39" s="3"/>
      <c r="Q39" s="3"/>
      <c r="R39" s="3"/>
      <c r="S39" s="3"/>
      <c r="T39" s="3"/>
      <c r="U39" s="3"/>
      <c r="V39" s="4"/>
      <c r="W39" s="17"/>
      <c r="Y39" s="9" t="s">
        <v>92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AI30*0.34</f>
        <v>98.328</v>
      </c>
    </row>
    <row r="40" spans="1:35" ht="15.75">
      <c r="A40" s="9" t="s">
        <v>53</v>
      </c>
      <c r="B40" s="8"/>
      <c r="C40" s="8"/>
      <c r="D40" s="8"/>
      <c r="E40" s="8"/>
      <c r="F40" s="8"/>
      <c r="G40" s="8"/>
      <c r="H40" s="8"/>
      <c r="I40" s="3"/>
      <c r="J40" s="4"/>
      <c r="K40" s="17">
        <f>K50</f>
        <v>60</v>
      </c>
      <c r="M40" s="9" t="s">
        <v>53</v>
      </c>
      <c r="N40" s="8"/>
      <c r="O40" s="8"/>
      <c r="P40" s="8"/>
      <c r="Q40" s="8"/>
      <c r="R40" s="8"/>
      <c r="S40" s="8"/>
      <c r="T40" s="8"/>
      <c r="U40" s="3"/>
      <c r="V40" s="4"/>
      <c r="W40" s="17">
        <f>W45+W50</f>
        <v>6111</v>
      </c>
      <c r="Y40" s="9" t="s">
        <v>93</v>
      </c>
      <c r="Z40" s="8"/>
      <c r="AA40" s="8"/>
      <c r="AB40" s="8"/>
      <c r="AC40" s="8"/>
      <c r="AD40" s="8"/>
      <c r="AE40" s="8"/>
      <c r="AF40" s="8"/>
      <c r="AG40" s="3"/>
      <c r="AH40" s="4"/>
      <c r="AI40" s="17">
        <f>AI50</f>
        <v>60</v>
      </c>
    </row>
    <row r="41" spans="1:35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6"/>
      <c r="M41" s="2" t="s">
        <v>3</v>
      </c>
      <c r="N41" s="3"/>
      <c r="O41" s="3"/>
      <c r="P41" s="3"/>
      <c r="Q41" s="3"/>
      <c r="R41" s="3"/>
      <c r="S41" s="3"/>
      <c r="T41" s="3"/>
      <c r="U41" s="3"/>
      <c r="V41" s="4"/>
      <c r="W41" s="6"/>
      <c r="Y41" s="2" t="s">
        <v>3</v>
      </c>
      <c r="Z41" s="3"/>
      <c r="AA41" s="3"/>
      <c r="AB41" s="3"/>
      <c r="AC41" s="3"/>
      <c r="AD41" s="3"/>
      <c r="AE41" s="3"/>
      <c r="AF41" s="3"/>
      <c r="AG41" s="3"/>
      <c r="AH41" s="4"/>
      <c r="AI41" s="6"/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6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6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10" t="s">
        <v>7</v>
      </c>
      <c r="B45" s="11"/>
      <c r="C45" s="11"/>
      <c r="D45" s="11"/>
      <c r="E45" s="11"/>
      <c r="F45" s="11"/>
      <c r="G45" s="11"/>
      <c r="H45" s="11"/>
      <c r="I45" s="11"/>
      <c r="J45" s="12"/>
      <c r="K45" s="6"/>
      <c r="M45" s="10" t="s">
        <v>7</v>
      </c>
      <c r="N45" s="11"/>
      <c r="O45" s="11"/>
      <c r="P45" s="11"/>
      <c r="Q45" s="11"/>
      <c r="R45" s="11"/>
      <c r="S45" s="11"/>
      <c r="T45" s="11"/>
      <c r="U45" s="11"/>
      <c r="V45" s="12"/>
      <c r="W45" s="6">
        <f>1901+4150</f>
        <v>6051</v>
      </c>
      <c r="Y45" s="10" t="s">
        <v>7</v>
      </c>
      <c r="Z45" s="11"/>
      <c r="AA45" s="11"/>
      <c r="AB45" s="11"/>
      <c r="AC45" s="11"/>
      <c r="AD45" s="11"/>
      <c r="AE45" s="11"/>
      <c r="AF45" s="11"/>
      <c r="AG45" s="11"/>
      <c r="AH45" s="12"/>
      <c r="AI45" s="6"/>
    </row>
    <row r="46" spans="1:35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6" t="s">
        <v>22</v>
      </c>
      <c r="M46" s="2" t="s">
        <v>8</v>
      </c>
      <c r="N46" s="3"/>
      <c r="O46" s="3"/>
      <c r="P46" s="3"/>
      <c r="Q46" s="3"/>
      <c r="R46" s="3"/>
      <c r="S46" s="3"/>
      <c r="T46" s="3"/>
      <c r="U46" s="3"/>
      <c r="V46" s="4"/>
      <c r="W46" s="6" t="s">
        <v>22</v>
      </c>
      <c r="Y46" s="2" t="s">
        <v>8</v>
      </c>
      <c r="Z46" s="3"/>
      <c r="AA46" s="3"/>
      <c r="AB46" s="3"/>
      <c r="AC46" s="3"/>
      <c r="AD46" s="3"/>
      <c r="AE46" s="3"/>
      <c r="AF46" s="3"/>
      <c r="AG46" s="3"/>
      <c r="AH46" s="4"/>
      <c r="AI46" s="6" t="s">
        <v>22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10" t="s">
        <v>10</v>
      </c>
      <c r="B48" s="11"/>
      <c r="C48" s="11"/>
      <c r="D48" s="11"/>
      <c r="E48" s="11"/>
      <c r="F48" s="11"/>
      <c r="G48" s="11"/>
      <c r="H48" s="11"/>
      <c r="I48" s="11"/>
      <c r="J48" s="12"/>
      <c r="K48" s="6"/>
      <c r="M48" s="10" t="s">
        <v>10</v>
      </c>
      <c r="N48" s="11"/>
      <c r="O48" s="11"/>
      <c r="P48" s="11"/>
      <c r="Q48" s="11"/>
      <c r="R48" s="11"/>
      <c r="S48" s="11"/>
      <c r="T48" s="11"/>
      <c r="U48" s="11"/>
      <c r="V48" s="12"/>
      <c r="W48" s="6"/>
      <c r="Y48" s="10" t="s">
        <v>10</v>
      </c>
      <c r="Z48" s="11"/>
      <c r="AA48" s="11"/>
      <c r="AB48" s="11"/>
      <c r="AC48" s="11"/>
      <c r="AD48" s="11"/>
      <c r="AE48" s="11"/>
      <c r="AF48" s="11"/>
      <c r="AG48" s="11"/>
      <c r="AH48" s="12"/>
      <c r="AI48" s="6"/>
    </row>
    <row r="49" spans="1:35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11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11</v>
      </c>
      <c r="Z49" s="3"/>
      <c r="AA49" s="3"/>
      <c r="AB49" s="3"/>
      <c r="AC49" s="3"/>
      <c r="AD49" s="3"/>
      <c r="AE49" s="3"/>
      <c r="AF49" s="3"/>
      <c r="AG49" s="3"/>
      <c r="AH49" s="4"/>
      <c r="AI49" s="6"/>
    </row>
    <row r="50" spans="1:35" ht="15">
      <c r="A50" s="2" t="s">
        <v>18</v>
      </c>
      <c r="B50" s="3"/>
      <c r="C50" s="3"/>
      <c r="D50" s="3"/>
      <c r="E50" s="3"/>
      <c r="F50" s="3"/>
      <c r="G50" s="3"/>
      <c r="H50" s="3"/>
      <c r="I50" s="3"/>
      <c r="J50" s="4"/>
      <c r="K50" s="17">
        <f>K25</f>
        <v>60</v>
      </c>
      <c r="M50" s="2" t="s">
        <v>18</v>
      </c>
      <c r="N50" s="3"/>
      <c r="O50" s="3"/>
      <c r="P50" s="3"/>
      <c r="Q50" s="3"/>
      <c r="R50" s="3"/>
      <c r="S50" s="3"/>
      <c r="T50" s="3"/>
      <c r="U50" s="3"/>
      <c r="V50" s="4"/>
      <c r="W50" s="17">
        <f>W25</f>
        <v>60</v>
      </c>
      <c r="Y50" s="2" t="s">
        <v>18</v>
      </c>
      <c r="Z50" s="3"/>
      <c r="AA50" s="3"/>
      <c r="AB50" s="3"/>
      <c r="AC50" s="3"/>
      <c r="AD50" s="3"/>
      <c r="AE50" s="3"/>
      <c r="AF50" s="3"/>
      <c r="AG50" s="3"/>
      <c r="AH50" s="4"/>
      <c r="AI50" s="17">
        <f>W50</f>
        <v>60</v>
      </c>
    </row>
    <row r="51" spans="1:35" ht="15">
      <c r="A51" s="10" t="s">
        <v>12</v>
      </c>
      <c r="B51" s="11"/>
      <c r="C51" s="11"/>
      <c r="D51" s="11"/>
      <c r="E51" s="11"/>
      <c r="F51" s="11"/>
      <c r="G51" s="11"/>
      <c r="H51" s="11"/>
      <c r="I51" s="11"/>
      <c r="J51" s="12"/>
      <c r="K51" s="17">
        <f>K35+K36+K37+K38+K40</f>
        <v>2049.696</v>
      </c>
      <c r="M51" s="10" t="s">
        <v>12</v>
      </c>
      <c r="N51" s="11"/>
      <c r="O51" s="11"/>
      <c r="P51" s="11"/>
      <c r="Q51" s="11"/>
      <c r="R51" s="11"/>
      <c r="S51" s="11"/>
      <c r="T51" s="11"/>
      <c r="U51" s="11"/>
      <c r="V51" s="12"/>
      <c r="W51" s="17">
        <f>W35+W36+W37+W38+W40</f>
        <v>8100.696</v>
      </c>
      <c r="Y51" s="10" t="s">
        <v>12</v>
      </c>
      <c r="Z51" s="11"/>
      <c r="AA51" s="11"/>
      <c r="AB51" s="11"/>
      <c r="AC51" s="11"/>
      <c r="AD51" s="11"/>
      <c r="AE51" s="11"/>
      <c r="AF51" s="11"/>
      <c r="AG51" s="11"/>
      <c r="AH51" s="12"/>
      <c r="AI51" s="17">
        <f>AI35+AI36+AI37+AI38+AI39+AI40</f>
        <v>2249.2439999999997</v>
      </c>
    </row>
    <row r="52" spans="5:30" ht="12.75">
      <c r="E52" s="18" t="s">
        <v>14</v>
      </c>
      <c r="R52" s="19" t="s">
        <v>15</v>
      </c>
      <c r="AD52" s="19" t="s">
        <v>16</v>
      </c>
    </row>
    <row r="53" spans="1:36" ht="15">
      <c r="A53" s="2" t="s">
        <v>76</v>
      </c>
      <c r="B53" s="3"/>
      <c r="C53" s="3"/>
      <c r="D53" s="3"/>
      <c r="E53" s="3"/>
      <c r="F53" s="3"/>
      <c r="G53" s="3"/>
      <c r="H53" s="3"/>
      <c r="I53" s="3"/>
      <c r="J53" s="4"/>
      <c r="K53" s="14" t="s">
        <v>22</v>
      </c>
      <c r="M53" s="2" t="s">
        <v>78</v>
      </c>
      <c r="N53" s="3"/>
      <c r="O53" s="3"/>
      <c r="P53" s="3"/>
      <c r="Q53" s="3"/>
      <c r="R53" s="3"/>
      <c r="S53" s="3"/>
      <c r="T53" s="3"/>
      <c r="U53" s="3"/>
      <c r="V53" s="4"/>
      <c r="W53" s="14" t="s">
        <v>22</v>
      </c>
      <c r="X53" s="20"/>
      <c r="Y53" s="2" t="s">
        <v>86</v>
      </c>
      <c r="Z53" s="3"/>
      <c r="AA53" s="3"/>
      <c r="AB53" s="3"/>
      <c r="AC53" s="3"/>
      <c r="AD53" s="3"/>
      <c r="AE53" s="3"/>
      <c r="AF53" s="3"/>
      <c r="AG53" s="3"/>
      <c r="AH53" s="4"/>
      <c r="AI53" s="14" t="s">
        <v>22</v>
      </c>
      <c r="AJ53" s="20" t="s">
        <v>22</v>
      </c>
    </row>
    <row r="54" spans="1:35" ht="15">
      <c r="A54" s="2" t="s">
        <v>77</v>
      </c>
      <c r="B54" s="3"/>
      <c r="C54" s="3"/>
      <c r="D54" s="3"/>
      <c r="E54" s="3"/>
      <c r="F54" s="3"/>
      <c r="G54" s="3"/>
      <c r="H54" s="3"/>
      <c r="I54" s="3"/>
      <c r="J54" s="4"/>
      <c r="K54" s="17">
        <f>AI29+AI33-AI51</f>
        <v>1567.0079999999984</v>
      </c>
      <c r="M54" s="2" t="s">
        <v>79</v>
      </c>
      <c r="N54" s="3"/>
      <c r="O54" s="3"/>
      <c r="P54" s="3"/>
      <c r="Q54" s="3"/>
      <c r="R54" s="3"/>
      <c r="S54" s="3"/>
      <c r="T54" s="3"/>
      <c r="U54" s="3"/>
      <c r="V54" s="4"/>
      <c r="W54" s="17">
        <f>K54+K58-K76</f>
        <v>2024.6759999999986</v>
      </c>
      <c r="Y54" s="2" t="s">
        <v>87</v>
      </c>
      <c r="Z54" s="3"/>
      <c r="AA54" s="3"/>
      <c r="AB54" s="3"/>
      <c r="AC54" s="3"/>
      <c r="AD54" s="3"/>
      <c r="AE54" s="3"/>
      <c r="AF54" s="3"/>
      <c r="AG54" s="3"/>
      <c r="AH54" s="4"/>
      <c r="AI54" s="14">
        <f>W54+W58-W76</f>
        <v>2482.3439999999982</v>
      </c>
    </row>
    <row r="55" spans="1:35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5">
        <f>K30</f>
        <v>289.2</v>
      </c>
      <c r="M55" s="2" t="s">
        <v>0</v>
      </c>
      <c r="N55" s="3"/>
      <c r="O55" s="3"/>
      <c r="P55" s="3"/>
      <c r="Q55" s="3"/>
      <c r="R55" s="3"/>
      <c r="S55" s="3"/>
      <c r="T55" s="3"/>
      <c r="U55" s="3"/>
      <c r="V55" s="4"/>
      <c r="W55" s="15">
        <f>K55</f>
        <v>289.2</v>
      </c>
      <c r="Y55" s="2" t="s">
        <v>0</v>
      </c>
      <c r="Z55" s="3"/>
      <c r="AA55" s="3"/>
      <c r="AB55" s="3"/>
      <c r="AC55" s="3"/>
      <c r="AD55" s="3"/>
      <c r="AE55" s="3"/>
      <c r="AF55" s="3"/>
      <c r="AG55" s="3"/>
      <c r="AH55" s="4"/>
      <c r="AI55" s="15">
        <f>W55</f>
        <v>289.2</v>
      </c>
    </row>
    <row r="56" spans="1:35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6">
        <f>K31</f>
        <v>6</v>
      </c>
      <c r="M56" s="2" t="s">
        <v>1</v>
      </c>
      <c r="N56" s="3"/>
      <c r="O56" s="3"/>
      <c r="P56" s="3"/>
      <c r="Q56" s="3"/>
      <c r="R56" s="3"/>
      <c r="S56" s="3"/>
      <c r="T56" s="3"/>
      <c r="U56" s="3"/>
      <c r="V56" s="4"/>
      <c r="W56" s="16">
        <f>K56</f>
        <v>6</v>
      </c>
      <c r="Y56" s="2" t="s">
        <v>1</v>
      </c>
      <c r="Z56" s="3"/>
      <c r="AA56" s="3"/>
      <c r="AB56" s="3"/>
      <c r="AC56" s="3"/>
      <c r="AD56" s="3"/>
      <c r="AE56" s="3"/>
      <c r="AF56" s="3"/>
      <c r="AG56" s="3"/>
      <c r="AH56" s="4"/>
      <c r="AI56" s="16">
        <f>W56</f>
        <v>6</v>
      </c>
    </row>
    <row r="57" spans="1:35" ht="15">
      <c r="A57" s="2" t="s">
        <v>43</v>
      </c>
      <c r="B57" s="3"/>
      <c r="C57" s="3"/>
      <c r="D57" s="3"/>
      <c r="E57" s="3"/>
      <c r="F57" s="3"/>
      <c r="G57" s="3"/>
      <c r="H57" s="3"/>
      <c r="I57" s="3"/>
      <c r="J57" s="4"/>
      <c r="K57" s="16">
        <f>AI32</f>
        <v>9.36</v>
      </c>
      <c r="M57" s="2" t="s">
        <v>43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9.36</v>
      </c>
      <c r="Y57" s="2" t="s">
        <v>43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9.36</v>
      </c>
    </row>
    <row r="58" spans="1:35" ht="15">
      <c r="A58" s="2" t="s">
        <v>30</v>
      </c>
      <c r="B58" s="3"/>
      <c r="C58" s="3"/>
      <c r="D58" s="3"/>
      <c r="E58" s="3"/>
      <c r="F58" s="3"/>
      <c r="G58" s="3"/>
      <c r="H58" s="3"/>
      <c r="I58" s="3"/>
      <c r="J58" s="4"/>
      <c r="K58" s="17">
        <f>AI33</f>
        <v>2706.912</v>
      </c>
      <c r="M58" s="2" t="s">
        <v>29</v>
      </c>
      <c r="N58" s="3"/>
      <c r="O58" s="3"/>
      <c r="P58" s="3"/>
      <c r="Q58" s="3"/>
      <c r="R58" s="3"/>
      <c r="S58" s="3"/>
      <c r="T58" s="3"/>
      <c r="U58" s="3"/>
      <c r="V58" s="4"/>
      <c r="W58" s="17">
        <f>K58</f>
        <v>2706.912</v>
      </c>
      <c r="Y58" s="2" t="s">
        <v>28</v>
      </c>
      <c r="Z58" s="3"/>
      <c r="AA58" s="3"/>
      <c r="AB58" s="3"/>
      <c r="AC58" s="3"/>
      <c r="AD58" s="3"/>
      <c r="AE58" s="3"/>
      <c r="AF58" s="3"/>
      <c r="AG58" s="3"/>
      <c r="AH58" s="4"/>
      <c r="AI58" s="17">
        <f>W58</f>
        <v>2706.912</v>
      </c>
    </row>
    <row r="59" spans="1:35" ht="15.75">
      <c r="A59" s="2"/>
      <c r="B59" s="8" t="s">
        <v>2</v>
      </c>
      <c r="C59" s="8"/>
      <c r="D59" s="3"/>
      <c r="E59" s="3"/>
      <c r="F59" s="3"/>
      <c r="G59" s="3"/>
      <c r="H59" s="3"/>
      <c r="I59" s="3"/>
      <c r="J59" s="4"/>
      <c r="K59" s="6"/>
      <c r="M59" s="2"/>
      <c r="N59" s="8" t="s">
        <v>2</v>
      </c>
      <c r="O59" s="8"/>
      <c r="P59" s="3"/>
      <c r="Q59" s="3"/>
      <c r="R59" s="3"/>
      <c r="S59" s="3"/>
      <c r="T59" s="3"/>
      <c r="U59" s="3"/>
      <c r="V59" s="4"/>
      <c r="W59" s="6"/>
      <c r="Y59" s="2"/>
      <c r="Z59" s="8" t="s">
        <v>2</v>
      </c>
      <c r="AA59" s="8"/>
      <c r="AB59" s="3"/>
      <c r="AC59" s="3"/>
      <c r="AD59" s="3"/>
      <c r="AE59" s="3"/>
      <c r="AF59" s="3"/>
      <c r="AG59" s="3"/>
      <c r="AH59" s="4"/>
      <c r="AI59" s="6"/>
    </row>
    <row r="60" spans="1:35" ht="15.75">
      <c r="A60" s="9" t="s">
        <v>94</v>
      </c>
      <c r="B60" s="3"/>
      <c r="C60" s="3"/>
      <c r="D60" s="3"/>
      <c r="E60" s="3"/>
      <c r="F60" s="3"/>
      <c r="G60" s="3"/>
      <c r="H60" s="3"/>
      <c r="I60" s="3"/>
      <c r="J60" s="4"/>
      <c r="K60" s="17">
        <f>K35</f>
        <v>1194.396</v>
      </c>
      <c r="M60" s="9" t="s">
        <v>94</v>
      </c>
      <c r="N60" s="3"/>
      <c r="O60" s="3"/>
      <c r="P60" s="3"/>
      <c r="Q60" s="3"/>
      <c r="R60" s="3"/>
      <c r="S60" s="3"/>
      <c r="T60" s="3"/>
      <c r="U60" s="3"/>
      <c r="V60" s="4"/>
      <c r="W60" s="17">
        <f aca="true" t="shared" si="0" ref="W60:W65">K60</f>
        <v>1194.396</v>
      </c>
      <c r="Y60" s="9" t="s">
        <v>94</v>
      </c>
      <c r="Z60" s="3"/>
      <c r="AA60" s="3"/>
      <c r="AB60" s="3"/>
      <c r="AC60" s="3"/>
      <c r="AD60" s="3"/>
      <c r="AE60" s="3"/>
      <c r="AF60" s="3"/>
      <c r="AG60" s="3"/>
      <c r="AH60" s="4"/>
      <c r="AI60" s="17">
        <f aca="true" t="shared" si="1" ref="AI60:AI65">W60</f>
        <v>1194.396</v>
      </c>
    </row>
    <row r="61" spans="1:35" ht="15.75">
      <c r="A61" s="9" t="s">
        <v>17</v>
      </c>
      <c r="B61" s="3"/>
      <c r="C61" s="3"/>
      <c r="D61" s="3"/>
      <c r="E61" s="3"/>
      <c r="F61" s="3"/>
      <c r="G61" s="3"/>
      <c r="H61" s="3"/>
      <c r="I61" s="3"/>
      <c r="J61" s="4"/>
      <c r="K61" s="17">
        <f>K36</f>
        <v>60.73199999999999</v>
      </c>
      <c r="M61" s="9" t="s">
        <v>17</v>
      </c>
      <c r="N61" s="3"/>
      <c r="O61" s="3"/>
      <c r="P61" s="3"/>
      <c r="Q61" s="3"/>
      <c r="R61" s="3"/>
      <c r="S61" s="3"/>
      <c r="T61" s="3"/>
      <c r="U61" s="3"/>
      <c r="V61" s="4"/>
      <c r="W61" s="17">
        <f t="shared" si="0"/>
        <v>60.73199999999999</v>
      </c>
      <c r="Y61" s="9" t="s">
        <v>17</v>
      </c>
      <c r="Z61" s="3"/>
      <c r="AA61" s="3"/>
      <c r="AB61" s="3"/>
      <c r="AC61" s="3"/>
      <c r="AD61" s="3"/>
      <c r="AE61" s="3"/>
      <c r="AF61" s="3"/>
      <c r="AG61" s="3"/>
      <c r="AH61" s="4"/>
      <c r="AI61" s="17">
        <f t="shared" si="1"/>
        <v>60.73199999999999</v>
      </c>
    </row>
    <row r="62" spans="1:35" ht="15.75">
      <c r="A62" s="9" t="s">
        <v>51</v>
      </c>
      <c r="B62" s="3"/>
      <c r="C62" s="3"/>
      <c r="D62" s="3"/>
      <c r="E62" s="3"/>
      <c r="F62" s="3"/>
      <c r="G62" s="3"/>
      <c r="H62" s="3"/>
      <c r="I62" s="3"/>
      <c r="J62" s="4"/>
      <c r="K62" s="17">
        <f>AI37</f>
        <v>546.588</v>
      </c>
      <c r="M62" s="9" t="s">
        <v>51</v>
      </c>
      <c r="N62" s="3"/>
      <c r="O62" s="3"/>
      <c r="P62" s="3"/>
      <c r="Q62" s="3"/>
      <c r="R62" s="3"/>
      <c r="S62" s="3"/>
      <c r="T62" s="3"/>
      <c r="U62" s="3"/>
      <c r="V62" s="4"/>
      <c r="W62" s="17">
        <f t="shared" si="0"/>
        <v>546.588</v>
      </c>
      <c r="Y62" s="9" t="s">
        <v>51</v>
      </c>
      <c r="Z62" s="3"/>
      <c r="AA62" s="3"/>
      <c r="AB62" s="3"/>
      <c r="AC62" s="3"/>
      <c r="AD62" s="3"/>
      <c r="AE62" s="3"/>
      <c r="AF62" s="3"/>
      <c r="AG62" s="3"/>
      <c r="AH62" s="4"/>
      <c r="AI62" s="17">
        <f t="shared" si="1"/>
        <v>546.588</v>
      </c>
    </row>
    <row r="63" spans="1:35" ht="15.75">
      <c r="A63" s="9" t="s">
        <v>52</v>
      </c>
      <c r="B63" s="3"/>
      <c r="C63" s="3"/>
      <c r="D63" s="3"/>
      <c r="E63" s="3"/>
      <c r="F63" s="3"/>
      <c r="G63" s="3"/>
      <c r="H63" s="3"/>
      <c r="I63" s="3"/>
      <c r="J63" s="4"/>
      <c r="K63" s="17">
        <f>K38</f>
        <v>289.2</v>
      </c>
      <c r="M63" s="9" t="s">
        <v>52</v>
      </c>
      <c r="N63" s="3"/>
      <c r="O63" s="3"/>
      <c r="P63" s="3"/>
      <c r="Q63" s="3"/>
      <c r="R63" s="3"/>
      <c r="S63" s="3"/>
      <c r="T63" s="3"/>
      <c r="U63" s="3"/>
      <c r="V63" s="4"/>
      <c r="W63" s="17">
        <f t="shared" si="0"/>
        <v>289.2</v>
      </c>
      <c r="Y63" s="9" t="s">
        <v>52</v>
      </c>
      <c r="Z63" s="3"/>
      <c r="AA63" s="3"/>
      <c r="AB63" s="3"/>
      <c r="AC63" s="3"/>
      <c r="AD63" s="3"/>
      <c r="AE63" s="3"/>
      <c r="AF63" s="3"/>
      <c r="AG63" s="3"/>
      <c r="AH63" s="4"/>
      <c r="AI63" s="17">
        <f t="shared" si="1"/>
        <v>289.2</v>
      </c>
    </row>
    <row r="64" spans="1:35" ht="15.75">
      <c r="A64" s="9" t="s">
        <v>92</v>
      </c>
      <c r="B64" s="3"/>
      <c r="C64" s="3"/>
      <c r="D64" s="3"/>
      <c r="E64" s="3"/>
      <c r="F64" s="3"/>
      <c r="G64" s="3"/>
      <c r="H64" s="3"/>
      <c r="I64" s="3"/>
      <c r="J64" s="4"/>
      <c r="K64" s="17">
        <f>AI39</f>
        <v>98.328</v>
      </c>
      <c r="M64" s="9" t="s">
        <v>92</v>
      </c>
      <c r="N64" s="3"/>
      <c r="O64" s="3"/>
      <c r="P64" s="3"/>
      <c r="Q64" s="3"/>
      <c r="R64" s="3"/>
      <c r="S64" s="3"/>
      <c r="T64" s="3"/>
      <c r="U64" s="3"/>
      <c r="V64" s="4"/>
      <c r="W64" s="17">
        <f t="shared" si="0"/>
        <v>98.328</v>
      </c>
      <c r="Y64" s="9" t="s">
        <v>92</v>
      </c>
      <c r="Z64" s="3"/>
      <c r="AA64" s="3"/>
      <c r="AB64" s="3"/>
      <c r="AC64" s="3"/>
      <c r="AD64" s="3"/>
      <c r="AE64" s="3"/>
      <c r="AF64" s="3"/>
      <c r="AG64" s="3"/>
      <c r="AH64" s="4"/>
      <c r="AI64" s="17">
        <f t="shared" si="1"/>
        <v>98.328</v>
      </c>
    </row>
    <row r="65" spans="1:35" ht="15.75">
      <c r="A65" s="9" t="s">
        <v>93</v>
      </c>
      <c r="B65" s="8"/>
      <c r="C65" s="8"/>
      <c r="D65" s="8"/>
      <c r="E65" s="8"/>
      <c r="F65" s="8"/>
      <c r="G65" s="8"/>
      <c r="H65" s="8"/>
      <c r="I65" s="3"/>
      <c r="J65" s="4"/>
      <c r="K65" s="17">
        <f>K40</f>
        <v>60</v>
      </c>
      <c r="M65" s="9" t="s">
        <v>93</v>
      </c>
      <c r="N65" s="8"/>
      <c r="O65" s="8"/>
      <c r="P65" s="8"/>
      <c r="Q65" s="8"/>
      <c r="R65" s="8"/>
      <c r="S65" s="8"/>
      <c r="T65" s="8"/>
      <c r="U65" s="3"/>
      <c r="V65" s="4"/>
      <c r="W65" s="17">
        <f t="shared" si="0"/>
        <v>60</v>
      </c>
      <c r="Y65" s="9" t="s">
        <v>93</v>
      </c>
      <c r="Z65" s="8"/>
      <c r="AA65" s="8"/>
      <c r="AB65" s="8"/>
      <c r="AC65" s="8"/>
      <c r="AD65" s="8"/>
      <c r="AE65" s="8"/>
      <c r="AF65" s="8"/>
      <c r="AG65" s="3"/>
      <c r="AH65" s="4"/>
      <c r="AI65" s="16">
        <f t="shared" si="1"/>
        <v>60</v>
      </c>
    </row>
    <row r="66" spans="1:35" ht="15">
      <c r="A66" s="2" t="s">
        <v>3</v>
      </c>
      <c r="B66" s="3"/>
      <c r="C66" s="3"/>
      <c r="D66" s="3"/>
      <c r="E66" s="3"/>
      <c r="F66" s="3"/>
      <c r="G66" s="3"/>
      <c r="H66" s="3"/>
      <c r="I66" s="3"/>
      <c r="J66" s="4"/>
      <c r="K66" s="6"/>
      <c r="M66" s="2" t="s">
        <v>3</v>
      </c>
      <c r="N66" s="3"/>
      <c r="O66" s="3"/>
      <c r="P66" s="3"/>
      <c r="Q66" s="3"/>
      <c r="R66" s="3"/>
      <c r="S66" s="3"/>
      <c r="T66" s="3"/>
      <c r="U66" s="3"/>
      <c r="V66" s="4"/>
      <c r="W66" s="6"/>
      <c r="Y66" s="2" t="s">
        <v>3</v>
      </c>
      <c r="Z66" s="3"/>
      <c r="AA66" s="3"/>
      <c r="AB66" s="3"/>
      <c r="AC66" s="3"/>
      <c r="AD66" s="3"/>
      <c r="AE66" s="3"/>
      <c r="AF66" s="3"/>
      <c r="AG66" s="3"/>
      <c r="AH66" s="4"/>
      <c r="AI66" s="6"/>
    </row>
    <row r="67" spans="1:35" ht="15">
      <c r="A67" s="2" t="s">
        <v>4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4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4</v>
      </c>
      <c r="Z67" s="3"/>
      <c r="AA67" s="3"/>
      <c r="AB67" s="3"/>
      <c r="AC67" s="3"/>
      <c r="AD67" s="3"/>
      <c r="AE67" s="3"/>
      <c r="AF67" s="3"/>
      <c r="AG67" s="3"/>
      <c r="AH67" s="4"/>
      <c r="AI67" s="6"/>
    </row>
    <row r="68" spans="1:35" ht="15">
      <c r="A68" s="2" t="s">
        <v>5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5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5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6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6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6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10" t="s">
        <v>7</v>
      </c>
      <c r="B70" s="11"/>
      <c r="C70" s="11"/>
      <c r="D70" s="11"/>
      <c r="E70" s="11"/>
      <c r="F70" s="11"/>
      <c r="G70" s="11"/>
      <c r="H70" s="11"/>
      <c r="I70" s="11"/>
      <c r="J70" s="12"/>
      <c r="K70" s="6"/>
      <c r="M70" s="10" t="s">
        <v>7</v>
      </c>
      <c r="N70" s="11"/>
      <c r="O70" s="11"/>
      <c r="P70" s="11"/>
      <c r="Q70" s="11"/>
      <c r="R70" s="11"/>
      <c r="S70" s="11"/>
      <c r="T70" s="11"/>
      <c r="U70" s="11"/>
      <c r="V70" s="12"/>
      <c r="W70" s="6"/>
      <c r="Y70" s="10" t="s">
        <v>7</v>
      </c>
      <c r="Z70" s="11"/>
      <c r="AA70" s="11"/>
      <c r="AB70" s="11"/>
      <c r="AC70" s="11"/>
      <c r="AD70" s="11"/>
      <c r="AE70" s="11"/>
      <c r="AF70" s="11"/>
      <c r="AG70" s="11"/>
      <c r="AH70" s="12"/>
      <c r="AI70" s="6"/>
    </row>
    <row r="71" spans="1:35" ht="15">
      <c r="A71" s="2" t="s">
        <v>8</v>
      </c>
      <c r="B71" s="3"/>
      <c r="C71" s="3"/>
      <c r="D71" s="3"/>
      <c r="E71" s="3"/>
      <c r="F71" s="3"/>
      <c r="G71" s="3"/>
      <c r="H71" s="3"/>
      <c r="I71" s="3"/>
      <c r="J71" s="4"/>
      <c r="K71" s="6" t="s">
        <v>22</v>
      </c>
      <c r="M71" s="2" t="s">
        <v>8</v>
      </c>
      <c r="N71" s="3"/>
      <c r="O71" s="3"/>
      <c r="P71" s="3"/>
      <c r="Q71" s="3"/>
      <c r="R71" s="3"/>
      <c r="S71" s="3"/>
      <c r="T71" s="3"/>
      <c r="U71" s="3"/>
      <c r="V71" s="4"/>
      <c r="W71" s="6" t="s">
        <v>22</v>
      </c>
      <c r="Y71" s="2" t="s">
        <v>8</v>
      </c>
      <c r="Z71" s="3"/>
      <c r="AA71" s="3"/>
      <c r="AB71" s="3"/>
      <c r="AC71" s="3"/>
      <c r="AD71" s="3"/>
      <c r="AE71" s="3"/>
      <c r="AF71" s="3"/>
      <c r="AG71" s="3"/>
      <c r="AH71" s="4"/>
      <c r="AI71" s="6" t="s">
        <v>22</v>
      </c>
    </row>
    <row r="72" spans="1:35" ht="15">
      <c r="A72" s="2" t="s">
        <v>9</v>
      </c>
      <c r="B72" s="3"/>
      <c r="C72" s="3"/>
      <c r="D72" s="3"/>
      <c r="E72" s="3"/>
      <c r="F72" s="3"/>
      <c r="G72" s="3"/>
      <c r="H72" s="3"/>
      <c r="I72" s="3"/>
      <c r="J72" s="4"/>
      <c r="K72" s="6"/>
      <c r="M72" s="2" t="s">
        <v>9</v>
      </c>
      <c r="N72" s="3"/>
      <c r="O72" s="3"/>
      <c r="P72" s="3"/>
      <c r="Q72" s="3"/>
      <c r="R72" s="3"/>
      <c r="S72" s="3"/>
      <c r="T72" s="3"/>
      <c r="U72" s="3"/>
      <c r="V72" s="4"/>
      <c r="W72" s="6"/>
      <c r="Y72" s="2" t="s">
        <v>9</v>
      </c>
      <c r="Z72" s="3"/>
      <c r="AA72" s="3"/>
      <c r="AB72" s="3"/>
      <c r="AC72" s="3"/>
      <c r="AD72" s="3"/>
      <c r="AE72" s="3"/>
      <c r="AF72" s="3"/>
      <c r="AG72" s="3"/>
      <c r="AH72" s="4"/>
      <c r="AI72" s="6"/>
    </row>
    <row r="73" spans="1:35" ht="15">
      <c r="A73" s="10" t="s">
        <v>10</v>
      </c>
      <c r="B73" s="11"/>
      <c r="C73" s="11"/>
      <c r="D73" s="11"/>
      <c r="E73" s="11"/>
      <c r="F73" s="11"/>
      <c r="G73" s="11"/>
      <c r="H73" s="11"/>
      <c r="I73" s="11"/>
      <c r="J73" s="12"/>
      <c r="K73" s="6"/>
      <c r="M73" s="10" t="s">
        <v>10</v>
      </c>
      <c r="N73" s="11"/>
      <c r="O73" s="11"/>
      <c r="P73" s="11"/>
      <c r="Q73" s="11"/>
      <c r="R73" s="11"/>
      <c r="S73" s="11"/>
      <c r="T73" s="11"/>
      <c r="U73" s="11"/>
      <c r="V73" s="12"/>
      <c r="W73" s="6"/>
      <c r="Y73" s="10" t="s">
        <v>10</v>
      </c>
      <c r="Z73" s="11"/>
      <c r="AA73" s="11"/>
      <c r="AB73" s="11"/>
      <c r="AC73" s="11"/>
      <c r="AD73" s="11"/>
      <c r="AE73" s="11"/>
      <c r="AF73" s="11"/>
      <c r="AG73" s="11"/>
      <c r="AH73" s="12"/>
      <c r="AI73" s="6"/>
    </row>
    <row r="74" spans="1:35" ht="15">
      <c r="A74" s="2" t="s">
        <v>11</v>
      </c>
      <c r="B74" s="3"/>
      <c r="C74" s="3"/>
      <c r="D74" s="3"/>
      <c r="E74" s="3"/>
      <c r="F74" s="3"/>
      <c r="G74" s="3"/>
      <c r="H74" s="3"/>
      <c r="I74" s="3"/>
      <c r="J74" s="4"/>
      <c r="K74" s="6"/>
      <c r="M74" s="2" t="s">
        <v>11</v>
      </c>
      <c r="N74" s="3"/>
      <c r="O74" s="3"/>
      <c r="P74" s="3"/>
      <c r="Q74" s="3"/>
      <c r="R74" s="3"/>
      <c r="S74" s="3"/>
      <c r="T74" s="3"/>
      <c r="U74" s="3"/>
      <c r="V74" s="4"/>
      <c r="W74" s="6"/>
      <c r="Y74" s="2" t="s">
        <v>11</v>
      </c>
      <c r="Z74" s="3"/>
      <c r="AA74" s="3"/>
      <c r="AB74" s="3"/>
      <c r="AC74" s="3"/>
      <c r="AD74" s="3"/>
      <c r="AE74" s="3"/>
      <c r="AF74" s="3"/>
      <c r="AG74" s="3"/>
      <c r="AH74" s="4"/>
      <c r="AI74" s="6"/>
    </row>
    <row r="75" spans="1:35" ht="15">
      <c r="A75" s="2" t="s">
        <v>18</v>
      </c>
      <c r="B75" s="3"/>
      <c r="C75" s="3"/>
      <c r="D75" s="3"/>
      <c r="E75" s="3"/>
      <c r="F75" s="3"/>
      <c r="G75" s="3"/>
      <c r="H75" s="3"/>
      <c r="I75" s="3"/>
      <c r="J75" s="4"/>
      <c r="K75" s="26">
        <f>K65</f>
        <v>60</v>
      </c>
      <c r="M75" s="2" t="s">
        <v>18</v>
      </c>
      <c r="N75" s="3"/>
      <c r="O75" s="3"/>
      <c r="P75" s="3"/>
      <c r="Q75" s="3"/>
      <c r="R75" s="3"/>
      <c r="S75" s="3"/>
      <c r="T75" s="3"/>
      <c r="U75" s="3"/>
      <c r="V75" s="4"/>
      <c r="W75" s="26">
        <f>K75</f>
        <v>60</v>
      </c>
      <c r="Y75" s="2" t="s">
        <v>18</v>
      </c>
      <c r="Z75" s="3"/>
      <c r="AA75" s="3"/>
      <c r="AB75" s="3"/>
      <c r="AC75" s="3"/>
      <c r="AD75" s="3"/>
      <c r="AE75" s="3"/>
      <c r="AF75" s="3"/>
      <c r="AG75" s="3"/>
      <c r="AH75" s="4"/>
      <c r="AI75" s="17">
        <f>W75</f>
        <v>60</v>
      </c>
    </row>
    <row r="76" spans="1:35" ht="15">
      <c r="A76" s="10" t="s">
        <v>12</v>
      </c>
      <c r="B76" s="11"/>
      <c r="C76" s="11"/>
      <c r="D76" s="11"/>
      <c r="E76" s="11"/>
      <c r="F76" s="11"/>
      <c r="G76" s="11"/>
      <c r="H76" s="11"/>
      <c r="I76" s="11"/>
      <c r="J76" s="12"/>
      <c r="K76" s="17">
        <f>K60+K61+K62+K63+K64+K65</f>
        <v>2249.2439999999997</v>
      </c>
      <c r="M76" s="10" t="s">
        <v>12</v>
      </c>
      <c r="N76" s="11"/>
      <c r="O76" s="11"/>
      <c r="P76" s="11"/>
      <c r="Q76" s="11"/>
      <c r="R76" s="11"/>
      <c r="S76" s="11"/>
      <c r="T76" s="11"/>
      <c r="U76" s="11"/>
      <c r="V76" s="12"/>
      <c r="W76" s="17">
        <f>K76</f>
        <v>2249.2439999999997</v>
      </c>
      <c r="Y76" s="10" t="s">
        <v>12</v>
      </c>
      <c r="Z76" s="11"/>
      <c r="AA76" s="11"/>
      <c r="AB76" s="11"/>
      <c r="AC76" s="11"/>
      <c r="AD76" s="11"/>
      <c r="AE76" s="11"/>
      <c r="AF76" s="11"/>
      <c r="AG76" s="11"/>
      <c r="AH76" s="12"/>
      <c r="AI76" s="17">
        <f>W76</f>
        <v>2249.2439999999997</v>
      </c>
    </row>
    <row r="77" spans="5:30" ht="12.75">
      <c r="E77" s="18" t="s">
        <v>19</v>
      </c>
      <c r="R77" s="19" t="s">
        <v>20</v>
      </c>
      <c r="AD77" s="19" t="s">
        <v>21</v>
      </c>
    </row>
    <row r="78" spans="1:35" ht="15">
      <c r="A78" s="2" t="s">
        <v>82</v>
      </c>
      <c r="B78" s="3"/>
      <c r="C78" s="3"/>
      <c r="D78" s="3"/>
      <c r="E78" s="3"/>
      <c r="F78" s="3"/>
      <c r="G78" s="3"/>
      <c r="H78" s="3"/>
      <c r="I78" s="3"/>
      <c r="J78" s="4"/>
      <c r="K78" s="14" t="s">
        <v>22</v>
      </c>
      <c r="L78" s="20"/>
      <c r="M78" s="2" t="s">
        <v>80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84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83</v>
      </c>
      <c r="B79" s="3"/>
      <c r="C79" s="3"/>
      <c r="D79" s="3"/>
      <c r="E79" s="3"/>
      <c r="F79" s="3"/>
      <c r="G79" s="3"/>
      <c r="H79" s="3"/>
      <c r="I79" s="3"/>
      <c r="J79" s="4"/>
      <c r="K79" s="17">
        <f>AI54+AI58-AI76</f>
        <v>2940.011999999998</v>
      </c>
      <c r="M79" s="2" t="s">
        <v>81</v>
      </c>
      <c r="N79" s="3"/>
      <c r="O79" s="3"/>
      <c r="P79" s="3"/>
      <c r="Q79" s="3"/>
      <c r="R79" s="3"/>
      <c r="S79" s="3"/>
      <c r="T79" s="3"/>
      <c r="U79" s="3"/>
      <c r="V79" s="4"/>
      <c r="W79" s="17">
        <f>K79+K83-K101</f>
        <v>3496.0079999999975</v>
      </c>
      <c r="X79" s="21"/>
      <c r="Y79" s="2" t="s">
        <v>85</v>
      </c>
      <c r="Z79" s="3"/>
      <c r="AA79" s="3"/>
      <c r="AB79" s="3"/>
      <c r="AC79" s="3"/>
      <c r="AD79" s="3"/>
      <c r="AE79" s="3"/>
      <c r="AF79" s="3"/>
      <c r="AG79" s="3"/>
      <c r="AH79" s="4"/>
      <c r="AI79" s="14">
        <f>W79+W83-W101</f>
        <v>4052.0039999999976</v>
      </c>
    </row>
    <row r="80" spans="1:35" ht="15">
      <c r="A80" s="2" t="s">
        <v>0</v>
      </c>
      <c r="B80" s="3"/>
      <c r="C80" s="3"/>
      <c r="D80" s="3"/>
      <c r="E80" s="3"/>
      <c r="F80" s="3"/>
      <c r="G80" s="3"/>
      <c r="H80" s="3"/>
      <c r="I80" s="3"/>
      <c r="J80" s="4"/>
      <c r="K80" s="15">
        <f>K55</f>
        <v>289.2</v>
      </c>
      <c r="M80" s="2" t="s">
        <v>0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289.2</v>
      </c>
      <c r="Y80" s="2" t="s">
        <v>0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289.2</v>
      </c>
    </row>
    <row r="81" spans="1:35" ht="15">
      <c r="A81" s="2" t="s">
        <v>1</v>
      </c>
      <c r="B81" s="3"/>
      <c r="C81" s="3"/>
      <c r="D81" s="3"/>
      <c r="E81" s="3"/>
      <c r="F81" s="3"/>
      <c r="G81" s="3"/>
      <c r="H81" s="3"/>
      <c r="I81" s="3"/>
      <c r="J81" s="4"/>
      <c r="K81" s="16">
        <f>K56</f>
        <v>6</v>
      </c>
      <c r="M81" s="2" t="s">
        <v>1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6</v>
      </c>
      <c r="Y81" s="2" t="s">
        <v>1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6</v>
      </c>
    </row>
    <row r="82" spans="1:35" ht="15">
      <c r="A82" s="2" t="s">
        <v>43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9.36</v>
      </c>
      <c r="M82" s="2" t="s">
        <v>43</v>
      </c>
      <c r="N82" s="3"/>
      <c r="O82" s="3"/>
      <c r="P82" s="3"/>
      <c r="Q82" s="3"/>
      <c r="R82" s="3"/>
      <c r="S82" s="3"/>
      <c r="T82" s="3"/>
      <c r="U82" s="3"/>
      <c r="V82" s="4"/>
      <c r="W82" s="15">
        <f>W57</f>
        <v>9.36</v>
      </c>
      <c r="Y82" s="2" t="s">
        <v>43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AI57</f>
        <v>9.36</v>
      </c>
    </row>
    <row r="83" spans="1:35" ht="15">
      <c r="A83" s="2" t="s">
        <v>31</v>
      </c>
      <c r="B83" s="3"/>
      <c r="C83" s="3"/>
      <c r="D83" s="3"/>
      <c r="E83" s="3"/>
      <c r="F83" s="3"/>
      <c r="G83" s="3"/>
      <c r="H83" s="3"/>
      <c r="I83" s="3"/>
      <c r="J83" s="4"/>
      <c r="K83" s="17">
        <f>K58</f>
        <v>2706.912</v>
      </c>
      <c r="M83" s="2" t="s">
        <v>50</v>
      </c>
      <c r="N83" s="3"/>
      <c r="O83" s="3"/>
      <c r="P83" s="3"/>
      <c r="Q83" s="3"/>
      <c r="R83" s="3"/>
      <c r="S83" s="3"/>
      <c r="T83" s="3"/>
      <c r="U83" s="3"/>
      <c r="V83" s="4"/>
      <c r="W83" s="17">
        <f>K83</f>
        <v>2706.912</v>
      </c>
      <c r="Y83" s="2" t="s">
        <v>49</v>
      </c>
      <c r="Z83" s="3"/>
      <c r="AA83" s="3"/>
      <c r="AB83" s="3"/>
      <c r="AC83" s="3"/>
      <c r="AD83" s="3"/>
      <c r="AE83" s="3"/>
      <c r="AF83" s="3"/>
      <c r="AG83" s="3"/>
      <c r="AH83" s="4"/>
      <c r="AI83" s="17">
        <f>W83</f>
        <v>2706.912</v>
      </c>
    </row>
    <row r="84" spans="1:35" ht="15.75">
      <c r="A84" s="2"/>
      <c r="B84" s="8" t="s">
        <v>2</v>
      </c>
      <c r="C84" s="8"/>
      <c r="D84" s="3"/>
      <c r="E84" s="3"/>
      <c r="F84" s="3"/>
      <c r="G84" s="3"/>
      <c r="H84" s="3"/>
      <c r="I84" s="3"/>
      <c r="J84" s="4"/>
      <c r="K84" s="7"/>
      <c r="M84" s="2"/>
      <c r="N84" s="8" t="s">
        <v>2</v>
      </c>
      <c r="O84" s="8"/>
      <c r="P84" s="3"/>
      <c r="Q84" s="3"/>
      <c r="R84" s="3"/>
      <c r="S84" s="3"/>
      <c r="T84" s="3"/>
      <c r="U84" s="3"/>
      <c r="V84" s="4"/>
      <c r="W84" s="6"/>
      <c r="Y84" s="2"/>
      <c r="Z84" s="8" t="s">
        <v>2</v>
      </c>
      <c r="AA84" s="8"/>
      <c r="AB84" s="3"/>
      <c r="AC84" s="3"/>
      <c r="AD84" s="3"/>
      <c r="AE84" s="3"/>
      <c r="AF84" s="3"/>
      <c r="AG84" s="3"/>
      <c r="AH84" s="4"/>
      <c r="AI84" s="6"/>
    </row>
    <row r="85" spans="1:35" ht="15.75">
      <c r="A85" s="9" t="s">
        <v>94</v>
      </c>
      <c r="B85" s="3"/>
      <c r="C85" s="3"/>
      <c r="D85" s="3"/>
      <c r="E85" s="3"/>
      <c r="F85" s="3"/>
      <c r="G85" s="3"/>
      <c r="H85" s="3"/>
      <c r="I85" s="3"/>
      <c r="J85" s="4"/>
      <c r="K85" s="17">
        <f>K60</f>
        <v>1194.396</v>
      </c>
      <c r="M85" s="9" t="s">
        <v>94</v>
      </c>
      <c r="N85" s="3"/>
      <c r="O85" s="3"/>
      <c r="P85" s="3"/>
      <c r="Q85" s="3"/>
      <c r="R85" s="3"/>
      <c r="S85" s="3"/>
      <c r="T85" s="3"/>
      <c r="U85" s="3"/>
      <c r="V85" s="4"/>
      <c r="W85" s="17">
        <f>K85</f>
        <v>1194.396</v>
      </c>
      <c r="Y85" s="9" t="s">
        <v>94</v>
      </c>
      <c r="Z85" s="3"/>
      <c r="AA85" s="3"/>
      <c r="AB85" s="3"/>
      <c r="AC85" s="3"/>
      <c r="AD85" s="3"/>
      <c r="AE85" s="3"/>
      <c r="AF85" s="3"/>
      <c r="AG85" s="3"/>
      <c r="AH85" s="4"/>
      <c r="AI85" s="17">
        <f>W85</f>
        <v>1194.396</v>
      </c>
    </row>
    <row r="86" spans="1:35" ht="15.75">
      <c r="A86" s="9" t="s">
        <v>17</v>
      </c>
      <c r="B86" s="3"/>
      <c r="C86" s="3"/>
      <c r="D86" s="3"/>
      <c r="E86" s="3"/>
      <c r="F86" s="3"/>
      <c r="G86" s="3"/>
      <c r="H86" s="3"/>
      <c r="I86" s="3"/>
      <c r="J86" s="4"/>
      <c r="K86" s="17">
        <f>K61</f>
        <v>60.73199999999999</v>
      </c>
      <c r="M86" s="9" t="s">
        <v>17</v>
      </c>
      <c r="N86" s="3"/>
      <c r="O86" s="3"/>
      <c r="P86" s="3"/>
      <c r="Q86" s="3"/>
      <c r="R86" s="3"/>
      <c r="S86" s="3"/>
      <c r="T86" s="3"/>
      <c r="U86" s="3"/>
      <c r="V86" s="4"/>
      <c r="W86" s="17">
        <f>K86</f>
        <v>60.73199999999999</v>
      </c>
      <c r="Y86" s="9" t="s">
        <v>17</v>
      </c>
      <c r="Z86" s="3"/>
      <c r="AA86" s="3"/>
      <c r="AB86" s="3"/>
      <c r="AC86" s="3"/>
      <c r="AD86" s="3"/>
      <c r="AE86" s="3"/>
      <c r="AF86" s="3"/>
      <c r="AG86" s="3"/>
      <c r="AH86" s="4"/>
      <c r="AI86" s="17">
        <f>W86</f>
        <v>60.73199999999999</v>
      </c>
    </row>
    <row r="87" spans="1:35" ht="15.75">
      <c r="A87" s="9" t="s">
        <v>51</v>
      </c>
      <c r="B87" s="3"/>
      <c r="C87" s="3"/>
      <c r="D87" s="3"/>
      <c r="E87" s="3"/>
      <c r="F87" s="3"/>
      <c r="G87" s="3"/>
      <c r="H87" s="3"/>
      <c r="I87" s="3"/>
      <c r="J87" s="4"/>
      <c r="K87" s="17">
        <f>K62</f>
        <v>546.588</v>
      </c>
      <c r="M87" s="9" t="s">
        <v>51</v>
      </c>
      <c r="N87" s="3"/>
      <c r="O87" s="3"/>
      <c r="P87" s="3"/>
      <c r="Q87" s="3"/>
      <c r="R87" s="3"/>
      <c r="S87" s="3"/>
      <c r="T87" s="3"/>
      <c r="U87" s="3"/>
      <c r="V87" s="4"/>
      <c r="W87" s="17">
        <f>K87</f>
        <v>546.588</v>
      </c>
      <c r="Y87" s="9" t="s">
        <v>51</v>
      </c>
      <c r="Z87" s="3"/>
      <c r="AA87" s="3"/>
      <c r="AB87" s="3"/>
      <c r="AC87" s="3"/>
      <c r="AD87" s="3"/>
      <c r="AE87" s="3"/>
      <c r="AF87" s="3"/>
      <c r="AG87" s="3"/>
      <c r="AH87" s="4"/>
      <c r="AI87" s="17">
        <f>W87</f>
        <v>546.588</v>
      </c>
    </row>
    <row r="88" spans="1:35" ht="15.75">
      <c r="A88" s="9" t="s">
        <v>52</v>
      </c>
      <c r="B88" s="3"/>
      <c r="C88" s="3"/>
      <c r="D88" s="3"/>
      <c r="E88" s="3"/>
      <c r="F88" s="3"/>
      <c r="G88" s="3"/>
      <c r="H88" s="3"/>
      <c r="I88" s="3"/>
      <c r="J88" s="4"/>
      <c r="K88" s="17">
        <f>K63</f>
        <v>289.2</v>
      </c>
      <c r="M88" s="9" t="s">
        <v>52</v>
      </c>
      <c r="N88" s="3"/>
      <c r="O88" s="3"/>
      <c r="P88" s="3"/>
      <c r="Q88" s="3"/>
      <c r="R88" s="3"/>
      <c r="S88" s="3"/>
      <c r="T88" s="3"/>
      <c r="U88" s="3"/>
      <c r="V88" s="4"/>
      <c r="W88" s="17">
        <f>K88</f>
        <v>289.2</v>
      </c>
      <c r="Y88" s="9" t="s">
        <v>52</v>
      </c>
      <c r="Z88" s="3"/>
      <c r="AA88" s="3"/>
      <c r="AB88" s="3"/>
      <c r="AC88" s="3"/>
      <c r="AD88" s="3"/>
      <c r="AE88" s="3"/>
      <c r="AF88" s="3"/>
      <c r="AG88" s="3"/>
      <c r="AH88" s="4"/>
      <c r="AI88" s="17">
        <f>W88</f>
        <v>289.2</v>
      </c>
    </row>
    <row r="89" spans="1:35" ht="15.75">
      <c r="A89" s="9" t="s">
        <v>92</v>
      </c>
      <c r="B89" s="3"/>
      <c r="C89" s="3"/>
      <c r="D89" s="3"/>
      <c r="E89" s="3"/>
      <c r="F89" s="3"/>
      <c r="G89" s="3"/>
      <c r="H89" s="3"/>
      <c r="I89" s="3"/>
      <c r="J89" s="4"/>
      <c r="K89" s="17">
        <v>0</v>
      </c>
      <c r="M89" s="9" t="s">
        <v>92</v>
      </c>
      <c r="N89" s="3"/>
      <c r="O89" s="3"/>
      <c r="P89" s="3"/>
      <c r="Q89" s="3"/>
      <c r="R89" s="3"/>
      <c r="S89" s="3"/>
      <c r="T89" s="3"/>
      <c r="U89" s="3"/>
      <c r="V89" s="4"/>
      <c r="W89" s="17">
        <v>0</v>
      </c>
      <c r="Y89" s="9" t="s">
        <v>92</v>
      </c>
      <c r="Z89" s="3"/>
      <c r="AA89" s="3"/>
      <c r="AB89" s="3"/>
      <c r="AC89" s="3"/>
      <c r="AD89" s="3"/>
      <c r="AE89" s="3"/>
      <c r="AF89" s="3"/>
      <c r="AG89" s="3"/>
      <c r="AH89" s="4"/>
      <c r="AI89" s="17">
        <v>0</v>
      </c>
    </row>
    <row r="90" spans="1:35" ht="15.75">
      <c r="A90" s="9" t="s">
        <v>93</v>
      </c>
      <c r="B90" s="8"/>
      <c r="C90" s="8"/>
      <c r="D90" s="8"/>
      <c r="E90" s="8"/>
      <c r="F90" s="8"/>
      <c r="G90" s="8"/>
      <c r="H90" s="8"/>
      <c r="I90" s="3"/>
      <c r="J90" s="4"/>
      <c r="K90" s="17">
        <f>K100</f>
        <v>60</v>
      </c>
      <c r="M90" s="9" t="s">
        <v>93</v>
      </c>
      <c r="N90" s="8"/>
      <c r="O90" s="8"/>
      <c r="P90" s="8"/>
      <c r="Q90" s="8"/>
      <c r="R90" s="8"/>
      <c r="S90" s="8"/>
      <c r="T90" s="8"/>
      <c r="U90" s="3"/>
      <c r="V90" s="4"/>
      <c r="W90" s="16">
        <f>K90</f>
        <v>60</v>
      </c>
      <c r="Y90" s="9" t="s">
        <v>93</v>
      </c>
      <c r="Z90" s="8"/>
      <c r="AA90" s="8"/>
      <c r="AB90" s="8"/>
      <c r="AC90" s="8"/>
      <c r="AD90" s="8"/>
      <c r="AE90" s="8"/>
      <c r="AF90" s="8"/>
      <c r="AG90" s="3"/>
      <c r="AH90" s="4"/>
      <c r="AI90" s="16">
        <f>W90</f>
        <v>60</v>
      </c>
    </row>
    <row r="91" spans="1:35" ht="15">
      <c r="A91" s="2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6"/>
      <c r="M91" s="2" t="s">
        <v>3</v>
      </c>
      <c r="N91" s="3"/>
      <c r="O91" s="3"/>
      <c r="P91" s="3"/>
      <c r="Q91" s="3"/>
      <c r="R91" s="3"/>
      <c r="S91" s="3"/>
      <c r="T91" s="3"/>
      <c r="U91" s="3"/>
      <c r="V91" s="4"/>
      <c r="W91" s="6"/>
      <c r="Y91" s="2" t="s">
        <v>3</v>
      </c>
      <c r="Z91" s="3"/>
      <c r="AA91" s="3"/>
      <c r="AB91" s="3"/>
      <c r="AC91" s="3"/>
      <c r="AD91" s="3"/>
      <c r="AE91" s="3"/>
      <c r="AF91" s="3"/>
      <c r="AG91" s="3"/>
      <c r="AH91" s="4"/>
      <c r="AI91" s="6"/>
    </row>
    <row r="92" spans="1:35" ht="15">
      <c r="A92" s="2" t="s">
        <v>4</v>
      </c>
      <c r="B92" s="3"/>
      <c r="C92" s="3"/>
      <c r="D92" s="3"/>
      <c r="E92" s="3"/>
      <c r="F92" s="3"/>
      <c r="G92" s="3"/>
      <c r="H92" s="3"/>
      <c r="I92" s="3"/>
      <c r="J92" s="4"/>
      <c r="K92" s="6"/>
      <c r="M92" s="2" t="s">
        <v>4</v>
      </c>
      <c r="N92" s="3"/>
      <c r="O92" s="3"/>
      <c r="P92" s="3"/>
      <c r="Q92" s="3"/>
      <c r="R92" s="3"/>
      <c r="S92" s="3"/>
      <c r="T92" s="3"/>
      <c r="U92" s="3"/>
      <c r="V92" s="4"/>
      <c r="W92" s="6"/>
      <c r="Y92" s="2" t="s">
        <v>4</v>
      </c>
      <c r="Z92" s="3"/>
      <c r="AA92" s="3"/>
      <c r="AB92" s="3"/>
      <c r="AC92" s="3"/>
      <c r="AD92" s="3"/>
      <c r="AE92" s="3"/>
      <c r="AF92" s="3"/>
      <c r="AG92" s="3"/>
      <c r="AH92" s="4"/>
      <c r="AI92" s="6"/>
    </row>
    <row r="93" spans="1:35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6"/>
      <c r="M93" s="2" t="s">
        <v>5</v>
      </c>
      <c r="N93" s="3"/>
      <c r="O93" s="3"/>
      <c r="P93" s="3"/>
      <c r="Q93" s="3"/>
      <c r="R93" s="3"/>
      <c r="S93" s="3"/>
      <c r="T93" s="3"/>
      <c r="U93" s="3"/>
      <c r="V93" s="4"/>
      <c r="W93" s="6"/>
      <c r="Y93" s="2" t="s">
        <v>5</v>
      </c>
      <c r="Z93" s="3"/>
      <c r="AA93" s="3"/>
      <c r="AB93" s="3"/>
      <c r="AC93" s="3"/>
      <c r="AD93" s="3"/>
      <c r="AE93" s="3"/>
      <c r="AF93" s="3"/>
      <c r="AG93" s="3"/>
      <c r="AH93" s="4"/>
      <c r="AI93" s="6"/>
    </row>
    <row r="94" spans="1:35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6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6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10" t="s">
        <v>7</v>
      </c>
      <c r="B95" s="11"/>
      <c r="C95" s="11"/>
      <c r="D95" s="11"/>
      <c r="E95" s="11"/>
      <c r="F95" s="11"/>
      <c r="G95" s="11"/>
      <c r="H95" s="11"/>
      <c r="I95" s="11"/>
      <c r="J95" s="12"/>
      <c r="K95" s="6"/>
      <c r="M95" s="10" t="s">
        <v>7</v>
      </c>
      <c r="N95" s="11"/>
      <c r="O95" s="11"/>
      <c r="P95" s="11"/>
      <c r="Q95" s="11"/>
      <c r="R95" s="11"/>
      <c r="S95" s="11"/>
      <c r="T95" s="11"/>
      <c r="U95" s="11"/>
      <c r="V95" s="12"/>
      <c r="W95" s="6"/>
      <c r="Y95" s="10" t="s">
        <v>7</v>
      </c>
      <c r="Z95" s="11"/>
      <c r="AA95" s="11"/>
      <c r="AB95" s="11"/>
      <c r="AC95" s="11"/>
      <c r="AD95" s="11"/>
      <c r="AE95" s="11"/>
      <c r="AF95" s="11"/>
      <c r="AG95" s="11"/>
      <c r="AH95" s="12"/>
      <c r="AI95" s="6"/>
    </row>
    <row r="96" spans="1:35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6" t="s">
        <v>22</v>
      </c>
      <c r="M96" s="2" t="s">
        <v>8</v>
      </c>
      <c r="N96" s="3"/>
      <c r="O96" s="3"/>
      <c r="P96" s="3"/>
      <c r="Q96" s="3"/>
      <c r="R96" s="3"/>
      <c r="S96" s="3"/>
      <c r="T96" s="3"/>
      <c r="U96" s="3"/>
      <c r="V96" s="4"/>
      <c r="W96" s="6" t="s">
        <v>22</v>
      </c>
      <c r="Y96" s="2" t="s">
        <v>8</v>
      </c>
      <c r="Z96" s="3"/>
      <c r="AA96" s="3"/>
      <c r="AB96" s="3"/>
      <c r="AC96" s="3"/>
      <c r="AD96" s="3"/>
      <c r="AE96" s="3"/>
      <c r="AF96" s="3"/>
      <c r="AG96" s="3"/>
      <c r="AH96" s="4"/>
      <c r="AI96" s="6" t="s">
        <v>22</v>
      </c>
    </row>
    <row r="97" spans="1:35" ht="15">
      <c r="A97" s="2" t="s">
        <v>9</v>
      </c>
      <c r="B97" s="3"/>
      <c r="C97" s="3"/>
      <c r="D97" s="3"/>
      <c r="E97" s="3"/>
      <c r="F97" s="3"/>
      <c r="G97" s="3"/>
      <c r="H97" s="3"/>
      <c r="I97" s="3"/>
      <c r="J97" s="4"/>
      <c r="K97" s="6"/>
      <c r="M97" s="2" t="s">
        <v>9</v>
      </c>
      <c r="N97" s="3"/>
      <c r="O97" s="3"/>
      <c r="P97" s="3"/>
      <c r="Q97" s="3"/>
      <c r="R97" s="3"/>
      <c r="S97" s="3"/>
      <c r="T97" s="3"/>
      <c r="U97" s="3"/>
      <c r="V97" s="4"/>
      <c r="W97" s="6"/>
      <c r="Y97" s="2" t="s">
        <v>9</v>
      </c>
      <c r="Z97" s="3"/>
      <c r="AA97" s="3"/>
      <c r="AB97" s="3"/>
      <c r="AC97" s="3"/>
      <c r="AD97" s="3"/>
      <c r="AE97" s="3"/>
      <c r="AF97" s="3"/>
      <c r="AG97" s="3"/>
      <c r="AH97" s="4"/>
      <c r="AI97" s="6"/>
    </row>
    <row r="98" spans="1:35" ht="15">
      <c r="A98" s="10" t="s">
        <v>10</v>
      </c>
      <c r="B98" s="11"/>
      <c r="C98" s="11"/>
      <c r="D98" s="11"/>
      <c r="E98" s="11"/>
      <c r="F98" s="11"/>
      <c r="G98" s="11"/>
      <c r="H98" s="11"/>
      <c r="I98" s="11"/>
      <c r="J98" s="12"/>
      <c r="K98" s="6"/>
      <c r="M98" s="10" t="s">
        <v>10</v>
      </c>
      <c r="N98" s="11"/>
      <c r="O98" s="11"/>
      <c r="P98" s="11"/>
      <c r="Q98" s="11"/>
      <c r="R98" s="11"/>
      <c r="S98" s="11"/>
      <c r="T98" s="11"/>
      <c r="U98" s="11"/>
      <c r="V98" s="12"/>
      <c r="W98" s="6"/>
      <c r="Y98" s="10" t="s">
        <v>10</v>
      </c>
      <c r="Z98" s="11"/>
      <c r="AA98" s="11"/>
      <c r="AB98" s="11"/>
      <c r="AC98" s="11"/>
      <c r="AD98" s="11"/>
      <c r="AE98" s="11"/>
      <c r="AF98" s="11"/>
      <c r="AG98" s="11"/>
      <c r="AH98" s="12"/>
      <c r="AI98" s="6"/>
    </row>
    <row r="99" spans="1:35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6"/>
      <c r="M99" s="2" t="s">
        <v>11</v>
      </c>
      <c r="N99" s="3"/>
      <c r="O99" s="3"/>
      <c r="P99" s="3"/>
      <c r="Q99" s="3"/>
      <c r="R99" s="3"/>
      <c r="S99" s="3"/>
      <c r="T99" s="3"/>
      <c r="U99" s="3"/>
      <c r="V99" s="4"/>
      <c r="W99" s="6"/>
      <c r="Y99" s="2" t="s">
        <v>11</v>
      </c>
      <c r="Z99" s="3"/>
      <c r="AA99" s="3"/>
      <c r="AB99" s="3"/>
      <c r="AC99" s="3"/>
      <c r="AD99" s="3"/>
      <c r="AE99" s="3"/>
      <c r="AF99" s="3"/>
      <c r="AG99" s="3"/>
      <c r="AH99" s="4"/>
      <c r="AI99" s="6"/>
    </row>
    <row r="100" spans="1:35" ht="15">
      <c r="A100" s="2" t="s">
        <v>18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K75</f>
        <v>60</v>
      </c>
      <c r="M100" s="2" t="s">
        <v>18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60</v>
      </c>
      <c r="Y100" s="2" t="s">
        <v>18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60</v>
      </c>
    </row>
    <row r="101" spans="1:35" ht="15">
      <c r="A101" s="10" t="s">
        <v>12</v>
      </c>
      <c r="B101" s="11"/>
      <c r="C101" s="11"/>
      <c r="D101" s="11"/>
      <c r="E101" s="11"/>
      <c r="F101" s="11"/>
      <c r="G101" s="11"/>
      <c r="H101" s="11"/>
      <c r="I101" s="11"/>
      <c r="J101" s="12"/>
      <c r="K101" s="17">
        <f>K85+K86+K87+K88+K89+K90</f>
        <v>2150.9159999999997</v>
      </c>
      <c r="M101" s="10" t="s">
        <v>12</v>
      </c>
      <c r="N101" s="11"/>
      <c r="O101" s="11"/>
      <c r="P101" s="11"/>
      <c r="Q101" s="11"/>
      <c r="R101" s="11"/>
      <c r="S101" s="11"/>
      <c r="T101" s="11"/>
      <c r="U101" s="11"/>
      <c r="V101" s="12"/>
      <c r="W101" s="17">
        <f>K101</f>
        <v>2150.9159999999997</v>
      </c>
      <c r="Y101" s="10" t="s">
        <v>12</v>
      </c>
      <c r="Z101" s="11"/>
      <c r="AA101" s="11"/>
      <c r="AB101" s="11"/>
      <c r="AC101" s="11"/>
      <c r="AD101" s="11"/>
      <c r="AE101" s="11"/>
      <c r="AF101" s="11"/>
      <c r="AG101" s="11"/>
      <c r="AH101" s="12"/>
      <c r="AI101" s="17">
        <f>W101</f>
        <v>2150.9159999999997</v>
      </c>
    </row>
    <row r="102" ht="12.75">
      <c r="AI102" s="21" t="s">
        <v>22</v>
      </c>
    </row>
    <row r="104" ht="12.75">
      <c r="AI104" s="27">
        <f>AI79+AI83-AI101</f>
        <v>4607.999999999998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2014-02-07T06:25:59Z</cp:lastPrinted>
  <dcterms:created xsi:type="dcterms:W3CDTF">2012-04-11T04:13:08Z</dcterms:created>
  <dcterms:modified xsi:type="dcterms:W3CDTF">2017-05-15T10:50:35Z</dcterms:modified>
  <cp:category/>
  <cp:version/>
  <cp:contentType/>
  <cp:contentStatus/>
</cp:coreProperties>
</file>