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<sst xmlns="http://schemas.openxmlformats.org/spreadsheetml/2006/main" count="382" uniqueCount="98">
  <si>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</si>
  <si>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</si>
  <si>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</si>
  <si>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</si>
  <si>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</si>
  <si>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</si>
  <si>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</si>
  <si>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</si>
  <si>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</si>
  <si>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</si>
  <si>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</si>
  <si>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</si>
  <si>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</si>
  <si>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</si>
  <si>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</si>
  <si>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</si>
  <si>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август</t>
  </si>
  <si>
    <t>июль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</si>
  <si>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</si>
  <si>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</si>
  <si>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</si>
  <si>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</si>
  <si>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</si>
  <si>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</si>
  <si>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коммунальным услугам жилого дома № 35 Подгорный пер. за январь </t>
  </si>
  <si>
    <t xml:space="preserve">6.начислено за январь  </t>
  </si>
  <si>
    <t xml:space="preserve">коммунальным услугам жилого дома № 35 Подгорный пер. за февраль </t>
  </si>
  <si>
    <t xml:space="preserve">6.начислено за февраль   </t>
  </si>
  <si>
    <t xml:space="preserve">коммунальным услугам жилого дома № 35 Подгорный пер. за март </t>
  </si>
  <si>
    <t xml:space="preserve">6.начислено за март   </t>
  </si>
  <si>
    <t xml:space="preserve">6.начислено за апрель   </t>
  </si>
  <si>
    <t xml:space="preserve">6.начислено за май  </t>
  </si>
  <si>
    <t xml:space="preserve">6.начислено за июль  </t>
  </si>
  <si>
    <t>апрель</t>
  </si>
  <si>
    <t>май</t>
  </si>
  <si>
    <t>июнь</t>
  </si>
  <si>
    <t xml:space="preserve">6.начислено за август   </t>
  </si>
  <si>
    <t xml:space="preserve">6.начислено за сентябрь  </t>
  </si>
  <si>
    <t xml:space="preserve">6.начислено за октябрь   </t>
  </si>
  <si>
    <t xml:space="preserve">6.начислено за ноябрь  </t>
  </si>
  <si>
    <t xml:space="preserve">6.начислено за декабрь  </t>
  </si>
  <si>
    <t xml:space="preserve">5. Тариф  </t>
  </si>
  <si>
    <t xml:space="preserve">коммунальным услугам жилого дома № 35 Подгорный пер. за 1 квартал  </t>
  </si>
  <si>
    <t xml:space="preserve">5.начислено за 1 квартал  </t>
  </si>
  <si>
    <t xml:space="preserve">коммунальным услугам жилого дома № 35 Подгорный пер. за 2 квартал  </t>
  </si>
  <si>
    <t xml:space="preserve">5.начислено за 2 квартал  </t>
  </si>
  <si>
    <t xml:space="preserve">коммунальным услугам жилого дома № 35 Подгорный пер. за 3 квартал  </t>
  </si>
  <si>
    <t xml:space="preserve">5.начислено за 3 квартал  </t>
  </si>
  <si>
    <t xml:space="preserve">коммунальным услугам жилого дома № 35 Подгорный пер.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</si>
  <si>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</si>
  <si>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</si>
  <si>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</si>
  <si>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</si>
  <si>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</si>
  <si>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</si>
  <si>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</si>
  <si>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</si>
  <si>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01.07.206 года</t>
  </si>
  <si>
    <t>2. Остаток денежных средств по содержанию и текущему ремонту жилого дома на 01.07.20165г.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</si>
  <si>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</si>
  <si>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</si>
  <si>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</si>
  <si>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</si>
  <si>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</si>
  <si>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</si>
  <si>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</si>
  <si>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</si>
  <si>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</si>
  <si>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</si>
  <si>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</si>
  <si>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</si>
  <si>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</si>
  <si>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</si>
  <si>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</si>
  <si>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</si>
  <si>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</si>
  <si>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</si>
  <si>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</si>
  <si>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</si>
  <si>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</si>
  <si>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</si>
  <si>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</si>
  <si>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</si>
  <si>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</si>
  <si>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</si>
  <si>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</si>
  <si>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</si>
  <si>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</si>
  <si>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</si>
  <si>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</si>
  <si>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г. Электрические сети с заменой электролампочек  </t>
  </si>
  <si>
    <t>е. Текущий ремонт подъездов (очистка ступенек от снега)</t>
  </si>
  <si>
    <t>ж.Смена входных дверей в местах общего пользования (Смена замка)</t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</si>
  <si>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</si>
  <si>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</si>
  <si>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 xml:space="preserve">6.начислено за июнь </t>
  </si>
  <si>
    <t>и. Остекление окон в местах общего пользования (сбивание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</si>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</sst>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</row>
    <row r="5" spans="1:11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1016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1247.3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32442.273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5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15454.046999999999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785.799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5762.526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3741.8999999999996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2664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28408.271999999997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55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56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5050.001000000004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1247.3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f>K7</f>
        <v>24</v>
      </c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Лист2!AI34+Лист2!W34+Лист2!K34</f>
        <v>33302.91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5"/>
    </row>
    <row r="26" spans="1:11" ht="15.75">
      <c r="A26" s="7" t="s">
        <v>97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Лист2!K36+Лист2!W36+Лист2!AI36</f>
        <v>15454.046999999999</v>
      </c>
    </row>
    <row r="27" spans="1:11" ht="15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785.799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Лист2!AI38+Лист2!W38+Лист2!K38</f>
        <v>6199.080999999999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Лист2!K39*3</f>
        <v>3741.8999999999996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Лист2!K41+Лист2!W41+Лист2!AI40+Лист2!AI41</f>
        <v>7784.082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33964.909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57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58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4388.002000000008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1247.3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24</v>
      </c>
    </row>
    <row r="40" spans="1:11" ht="15">
      <c r="A40" s="2" t="s">
        <v>47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Лист2!K59*3</f>
        <v>35024.183999999994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5"/>
    </row>
    <row r="42" spans="1:11" ht="15.75">
      <c r="A42" s="7" t="s">
        <v>97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Лист2!K61*3</f>
        <v>15454.046999999999</v>
      </c>
    </row>
    <row r="43" spans="1:11" ht="15.75">
      <c r="A43" s="7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785.799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7072.191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3741.8999999999996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Лист2!K66+Лист2!W66+Лист2!AI66+Лист2!AI65+Лист2!W65+Лист2!K65</f>
        <v>6142.246000000001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33196.183</v>
      </c>
    </row>
    <row r="48" spans="1:9" ht="15">
      <c r="A48" s="1"/>
      <c r="B48" s="1" t="s">
        <v>14</v>
      </c>
      <c r="C48" s="1"/>
      <c r="D48" s="1"/>
      <c r="E48" s="1"/>
      <c r="F48" s="1"/>
      <c r="G48" s="1"/>
      <c r="H48" s="1"/>
      <c r="I48" s="1"/>
    </row>
    <row r="49" spans="1:9" ht="15">
      <c r="A49" s="1"/>
      <c r="B49" s="1" t="s">
        <v>48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12" ht="15">
      <c r="A51" s="2" t="s">
        <v>59</v>
      </c>
      <c r="B51" s="3"/>
      <c r="C51" s="3"/>
      <c r="D51" s="3"/>
      <c r="E51" s="3"/>
      <c r="F51" s="3"/>
      <c r="G51" s="3"/>
      <c r="H51" s="3"/>
      <c r="I51" s="3"/>
      <c r="J51" s="4"/>
      <c r="K51" s="12"/>
      <c r="L51" s="17"/>
    </row>
    <row r="52" spans="1:12" ht="15">
      <c r="A52" s="2" t="s">
        <v>60</v>
      </c>
      <c r="B52" s="3"/>
      <c r="C52" s="3"/>
      <c r="D52" s="3"/>
      <c r="E52" s="3"/>
      <c r="F52" s="3"/>
      <c r="G52" s="3"/>
      <c r="H52" s="3"/>
      <c r="I52" s="3"/>
      <c r="J52" s="4"/>
      <c r="K52" s="12">
        <f>K37+K40-K47</f>
        <v>6216.003000000004</v>
      </c>
      <c r="L52" s="16"/>
    </row>
    <row r="53" spans="1:11" ht="15">
      <c r="A53" s="2" t="s">
        <v>0</v>
      </c>
      <c r="B53" s="3"/>
      <c r="C53" s="3"/>
      <c r="D53" s="3"/>
      <c r="E53" s="3"/>
      <c r="F53" s="3"/>
      <c r="G53" s="3"/>
      <c r="H53" s="3"/>
      <c r="I53" s="3"/>
      <c r="J53" s="4"/>
      <c r="K53" s="13">
        <f>K38</f>
        <v>1247.3</v>
      </c>
    </row>
    <row r="54" spans="1:11" ht="15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4"/>
      <c r="K54" s="14">
        <f>K39</f>
        <v>24</v>
      </c>
    </row>
    <row r="55" spans="1:11" ht="15">
      <c r="A55" s="2" t="s">
        <v>49</v>
      </c>
      <c r="B55" s="3"/>
      <c r="C55" s="3"/>
      <c r="D55" s="3"/>
      <c r="E55" s="3"/>
      <c r="F55" s="3"/>
      <c r="G55" s="3"/>
      <c r="H55" s="3"/>
      <c r="I55" s="3"/>
      <c r="J55" s="4"/>
      <c r="K55" s="15">
        <f>K40</f>
        <v>35024.183999999994</v>
      </c>
    </row>
    <row r="56" spans="1:11" ht="15.75">
      <c r="A56" s="2"/>
      <c r="B56" s="6" t="s">
        <v>2</v>
      </c>
      <c r="C56" s="6"/>
      <c r="D56" s="3"/>
      <c r="E56" s="3"/>
      <c r="F56" s="3"/>
      <c r="G56" s="3"/>
      <c r="H56" s="3"/>
      <c r="I56" s="3"/>
      <c r="J56" s="4"/>
      <c r="K56" s="5"/>
    </row>
    <row r="57" spans="1:11" ht="15.75">
      <c r="A57" s="7" t="s">
        <v>97</v>
      </c>
      <c r="B57" s="3"/>
      <c r="C57" s="3"/>
      <c r="D57" s="3"/>
      <c r="E57" s="3"/>
      <c r="F57" s="3"/>
      <c r="G57" s="3"/>
      <c r="H57" s="3"/>
      <c r="I57" s="3"/>
      <c r="J57" s="4"/>
      <c r="K57" s="15">
        <f>K42</f>
        <v>15454.046999999999</v>
      </c>
    </row>
    <row r="58" spans="1:11" ht="15.75">
      <c r="A58" s="7" t="s">
        <v>15</v>
      </c>
      <c r="B58" s="3"/>
      <c r="C58" s="3"/>
      <c r="D58" s="3"/>
      <c r="E58" s="3"/>
      <c r="F58" s="3"/>
      <c r="G58" s="3"/>
      <c r="H58" s="3"/>
      <c r="I58" s="3"/>
      <c r="J58" s="4"/>
      <c r="K58" s="15">
        <f>K43</f>
        <v>785.799</v>
      </c>
    </row>
    <row r="59" spans="1:11" ht="15.75">
      <c r="A59" s="7" t="s">
        <v>50</v>
      </c>
      <c r="B59" s="3"/>
      <c r="C59" s="3"/>
      <c r="D59" s="3"/>
      <c r="E59" s="3"/>
      <c r="F59" s="3"/>
      <c r="G59" s="3"/>
      <c r="H59" s="3"/>
      <c r="I59" s="3"/>
      <c r="J59" s="4"/>
      <c r="K59" s="15">
        <f>K44</f>
        <v>7072.191</v>
      </c>
    </row>
    <row r="60" spans="1:11" ht="15.75">
      <c r="A60" s="7" t="s">
        <v>52</v>
      </c>
      <c r="B60" s="3"/>
      <c r="C60" s="3"/>
      <c r="D60" s="3"/>
      <c r="E60" s="3"/>
      <c r="F60" s="3"/>
      <c r="G60" s="3"/>
      <c r="H60" s="3"/>
      <c r="I60" s="3"/>
      <c r="J60" s="4"/>
      <c r="K60" s="15">
        <f>K45</f>
        <v>3741.8999999999996</v>
      </c>
    </row>
    <row r="61" spans="1:11" ht="15.75">
      <c r="A61" s="7" t="s">
        <v>51</v>
      </c>
      <c r="B61" s="6"/>
      <c r="C61" s="6"/>
      <c r="D61" s="6"/>
      <c r="E61" s="6"/>
      <c r="F61" s="6"/>
      <c r="G61" s="6"/>
      <c r="H61" s="6"/>
      <c r="I61" s="3"/>
      <c r="J61" s="4"/>
      <c r="K61" s="15">
        <f>Лист2!K90+Лист2!K91+Лист2!W90+Лист2!W91+Лист2!AI90+Лист2!AI91</f>
        <v>6548.142</v>
      </c>
    </row>
    <row r="62" spans="1:11" ht="15">
      <c r="A62" s="2" t="s">
        <v>13</v>
      </c>
      <c r="B62" s="3"/>
      <c r="C62" s="3"/>
      <c r="D62" s="3"/>
      <c r="E62" s="3"/>
      <c r="F62" s="3"/>
      <c r="G62" s="3"/>
      <c r="H62" s="3"/>
      <c r="I62" s="3"/>
      <c r="J62" s="4"/>
      <c r="K62" s="20">
        <f>K57+K58+K59+K60+K61</f>
        <v>33602.079</v>
      </c>
    </row>
    <row r="63" spans="1:10" ht="15">
      <c r="A63" s="26"/>
      <c r="B63" s="26"/>
      <c r="C63" s="26"/>
      <c r="D63" s="26"/>
      <c r="E63" s="26"/>
      <c r="F63" s="26"/>
      <c r="G63" s="26"/>
      <c r="H63" s="26"/>
      <c r="I63" s="26"/>
      <c r="J63" s="21"/>
    </row>
    <row r="64" spans="1:11" ht="15">
      <c r="A64" s="8"/>
      <c r="B64" s="9"/>
      <c r="C64" s="9"/>
      <c r="D64" s="9"/>
      <c r="E64" s="9"/>
      <c r="F64" s="9"/>
      <c r="G64" s="9"/>
      <c r="H64" s="9"/>
      <c r="I64" s="9"/>
      <c r="J64" s="22"/>
      <c r="K64" s="21"/>
    </row>
    <row r="65" spans="1:11" ht="15">
      <c r="A65" s="2" t="s">
        <v>61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1016</v>
      </c>
    </row>
    <row r="66" spans="1:11" ht="15">
      <c r="A66" s="23" t="s">
        <v>62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K8+K24+K40+K55</f>
        <v>135793.55099999998</v>
      </c>
    </row>
    <row r="67" spans="1:11" ht="15">
      <c r="A67" s="24" t="s">
        <v>63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K15+K31+K47+K62</f>
        <v>129171.443</v>
      </c>
    </row>
    <row r="68" spans="1:11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7638.107999999978</v>
      </c>
      <c r="L6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64">
      <selection activeCell="M86" sqref="M86"/>
    </sheetView>
  </sheetViews>
  <sheetFormatPr defaultColWidth="9.00390625" defaultRowHeight="12.75"/>
  <cols>
    <col min="5" max="5" width="10.375" style="0" customWidth="1"/>
    <col min="10" max="10" width="17.00390625" style="0" customWidth="1"/>
    <col min="22" max="22" width="18.625" style="0" customWidth="1"/>
    <col min="34" max="34" width="18.253906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24</v>
      </c>
      <c r="C2" s="1"/>
      <c r="D2" s="1"/>
      <c r="E2" s="1"/>
      <c r="F2" s="1"/>
      <c r="G2" s="1"/>
      <c r="H2" s="1"/>
      <c r="I2" s="1"/>
      <c r="M2" s="1"/>
      <c r="N2" s="1" t="s">
        <v>26</v>
      </c>
      <c r="O2" s="1"/>
      <c r="P2" s="1"/>
      <c r="Q2" s="1"/>
      <c r="R2" s="1"/>
      <c r="S2" s="1"/>
      <c r="T2" s="1"/>
      <c r="U2" s="1"/>
      <c r="Y2" s="1"/>
      <c r="Z2" s="1" t="s">
        <v>28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66</v>
      </c>
      <c r="B4" s="3"/>
      <c r="C4" s="3"/>
      <c r="D4" s="3"/>
      <c r="E4" s="3"/>
      <c r="F4" s="3"/>
      <c r="G4" s="3"/>
      <c r="H4" s="3"/>
      <c r="I4" s="3"/>
      <c r="J4" s="4"/>
      <c r="K4" s="15"/>
      <c r="M4" s="2" t="s">
        <v>68</v>
      </c>
      <c r="N4" s="3"/>
      <c r="O4" s="3"/>
      <c r="P4" s="3"/>
      <c r="Q4" s="3"/>
      <c r="R4" s="3"/>
      <c r="S4" s="3"/>
      <c r="T4" s="3"/>
      <c r="U4" s="3"/>
      <c r="V4" s="4"/>
      <c r="W4" s="12" t="s">
        <v>23</v>
      </c>
      <c r="X4" s="17" t="s">
        <v>23</v>
      </c>
      <c r="Y4" s="2" t="s">
        <v>70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23</v>
      </c>
      <c r="AJ4" s="16" t="s">
        <v>23</v>
      </c>
    </row>
    <row r="5" spans="1:35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2">
        <v>1016</v>
      </c>
      <c r="M5" s="2" t="s">
        <v>69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2089.6670000000013</v>
      </c>
      <c r="Y5" s="2" t="s">
        <v>71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3057.3340000000026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1247.3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1247.3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1247.3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4">
        <v>8.67</v>
      </c>
      <c r="M8" s="2" t="s">
        <v>41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10814.091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10814.091</v>
      </c>
      <c r="Y9" s="2" t="s">
        <v>29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10814.091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5151.348999999999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5151.348999999999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5151.348999999999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261.933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261.933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261.933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1920.8419999999999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1920.8419999999999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1920.8419999999999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1247.3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1247.3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1247.3</v>
      </c>
    </row>
    <row r="15" spans="1:35" ht="15.75">
      <c r="A15" s="7" t="s">
        <v>51</v>
      </c>
      <c r="B15" s="6"/>
      <c r="C15" s="6"/>
      <c r="D15" s="6"/>
      <c r="E15" s="6"/>
      <c r="F15" s="6"/>
      <c r="G15" s="6"/>
      <c r="H15" s="6"/>
      <c r="I15" s="3"/>
      <c r="J15" s="4"/>
      <c r="K15" s="14">
        <f>K21+K25</f>
        <v>1159</v>
      </c>
      <c r="M15" s="7" t="s">
        <v>51</v>
      </c>
      <c r="N15" s="6"/>
      <c r="O15" s="6"/>
      <c r="P15" s="6"/>
      <c r="Q15" s="6"/>
      <c r="R15" s="6"/>
      <c r="S15" s="6"/>
      <c r="T15" s="6"/>
      <c r="U15" s="3"/>
      <c r="V15" s="4"/>
      <c r="W15" s="14">
        <f>W22+W25</f>
        <v>1265</v>
      </c>
      <c r="Y15" s="7" t="s">
        <v>51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240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90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23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23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91</v>
      </c>
      <c r="B21" s="3"/>
      <c r="C21" s="3"/>
      <c r="D21" s="3"/>
      <c r="E21" s="3"/>
      <c r="F21" s="3"/>
      <c r="G21" s="3"/>
      <c r="H21" s="3"/>
      <c r="I21" s="3"/>
      <c r="J21" s="4"/>
      <c r="K21" s="5">
        <v>919</v>
      </c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92</v>
      </c>
      <c r="N22" s="3"/>
      <c r="O22" s="3"/>
      <c r="P22" s="3"/>
      <c r="Q22" s="3"/>
      <c r="R22" s="3"/>
      <c r="S22" s="3"/>
      <c r="T22" s="3"/>
      <c r="U22" s="3"/>
      <c r="V22" s="4"/>
      <c r="W22" s="5">
        <v>1025</v>
      </c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>
        <v>240</v>
      </c>
      <c r="M25" s="2" t="s">
        <v>19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240</v>
      </c>
      <c r="Y25" s="2" t="s">
        <v>19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240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9740.423999999999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9846.423999999999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8821.423999999999</v>
      </c>
    </row>
    <row r="27" ht="12.75">
      <c r="AJ27" s="16" t="s">
        <v>23</v>
      </c>
    </row>
    <row r="28" spans="1:33" ht="15.75">
      <c r="A28" s="1"/>
      <c r="B28" s="1"/>
      <c r="C28" s="1"/>
      <c r="D28" s="1"/>
      <c r="E28" s="25" t="s">
        <v>33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34</v>
      </c>
      <c r="S28" s="1"/>
      <c r="T28" s="1"/>
      <c r="U28" s="1"/>
      <c r="X28" s="17" t="s">
        <v>23</v>
      </c>
      <c r="Y28" s="1"/>
      <c r="Z28" s="1"/>
      <c r="AA28" s="1"/>
      <c r="AB28" s="1"/>
      <c r="AC28" s="1"/>
      <c r="AD28" s="25" t="s">
        <v>35</v>
      </c>
      <c r="AE28" s="1"/>
      <c r="AF28" s="1"/>
      <c r="AG28" s="1"/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23</v>
      </c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23</v>
      </c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23</v>
      </c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5050.001000000004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2892.668000000005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2395.3350000000064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1247.3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1247.3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1247.3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4">
        <v>8.67</v>
      </c>
      <c r="M33" s="2" t="s">
        <v>41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10814.091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10814.091</v>
      </c>
      <c r="Y34" s="2" t="s">
        <v>95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11674.728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AI11</f>
        <v>5151.348999999999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5151.348999999999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5151.348999999999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AI12</f>
        <v>261.933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261.933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261.933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1920.8419999999999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1920.8419999999999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2357.397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1247.3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1247.3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1247.3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424.082</v>
      </c>
    </row>
    <row r="41" spans="1:35" ht="15.75">
      <c r="A41" s="7" t="s">
        <v>51</v>
      </c>
      <c r="B41" s="6"/>
      <c r="C41" s="6"/>
      <c r="D41" s="6"/>
      <c r="E41" s="6"/>
      <c r="F41" s="6"/>
      <c r="G41" s="6"/>
      <c r="H41" s="6"/>
      <c r="I41" s="3"/>
      <c r="J41" s="4"/>
      <c r="K41" s="14">
        <f>K46+K51</f>
        <v>4390</v>
      </c>
      <c r="M41" s="7" t="s">
        <v>51</v>
      </c>
      <c r="N41" s="6"/>
      <c r="O41" s="6"/>
      <c r="P41" s="6"/>
      <c r="Q41" s="6"/>
      <c r="R41" s="6"/>
      <c r="S41" s="6"/>
      <c r="T41" s="6"/>
      <c r="U41" s="3"/>
      <c r="V41" s="4"/>
      <c r="W41" s="14">
        <f>W46+W51</f>
        <v>2730</v>
      </c>
      <c r="Y41" s="7" t="s">
        <v>93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240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>
        <v>4150</v>
      </c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>
        <v>2490</v>
      </c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240</v>
      </c>
      <c r="M51" s="2" t="s">
        <v>19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240</v>
      </c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240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12971.423999999999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11311.423999999999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9682.061</v>
      </c>
    </row>
    <row r="53" spans="5:30" ht="12.75">
      <c r="E53" s="18" t="s">
        <v>17</v>
      </c>
      <c r="R53" s="19" t="s">
        <v>16</v>
      </c>
      <c r="AD53" s="19" t="s">
        <v>18</v>
      </c>
    </row>
    <row r="54" spans="1:36" ht="15">
      <c r="A54" s="2" t="s">
        <v>78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23</v>
      </c>
      <c r="M54" s="2" t="s">
        <v>80</v>
      </c>
      <c r="N54" s="3"/>
      <c r="O54" s="3"/>
      <c r="P54" s="3"/>
      <c r="Q54" s="3"/>
      <c r="R54" s="3"/>
      <c r="S54" s="3"/>
      <c r="T54" s="3"/>
      <c r="U54" s="3"/>
      <c r="V54" s="4"/>
      <c r="W54" s="12" t="s">
        <v>23</v>
      </c>
      <c r="Y54" s="2" t="s">
        <v>82</v>
      </c>
      <c r="Z54" s="3"/>
      <c r="AA54" s="3"/>
      <c r="AB54" s="3"/>
      <c r="AC54" s="3"/>
      <c r="AD54" s="3"/>
      <c r="AE54" s="3"/>
      <c r="AF54" s="3"/>
      <c r="AG54" s="3"/>
      <c r="AH54" s="4"/>
      <c r="AI54" s="12" t="s">
        <v>23</v>
      </c>
      <c r="AJ54" s="17"/>
    </row>
    <row r="55" spans="1:35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AI30+AI34-AI52</f>
        <v>4388.002000000006</v>
      </c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K55+K59-K77</f>
        <v>6380.669000000005</v>
      </c>
      <c r="Y55" s="2" t="s">
        <v>83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W55+W59-W77</f>
        <v>8373.336000000005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AI31</f>
        <v>1247.3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</f>
        <v>1247.3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</f>
        <v>1247.3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AI32</f>
        <v>24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24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24</v>
      </c>
    </row>
    <row r="58" spans="1:35" ht="15">
      <c r="A58" s="2" t="s">
        <v>41</v>
      </c>
      <c r="B58" s="3"/>
      <c r="C58" s="3"/>
      <c r="D58" s="3"/>
      <c r="E58" s="3"/>
      <c r="F58" s="3"/>
      <c r="G58" s="3"/>
      <c r="H58" s="3"/>
      <c r="I58" s="3"/>
      <c r="J58" s="4"/>
      <c r="K58" s="14">
        <f>AI33</f>
        <v>9.36</v>
      </c>
      <c r="M58" s="2" t="s">
        <v>41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9.36</v>
      </c>
      <c r="Y58" s="2" t="s">
        <v>41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9.36</v>
      </c>
    </row>
    <row r="59" spans="1:35" ht="15">
      <c r="A59" s="2" t="s">
        <v>32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AI34</f>
        <v>11674.728</v>
      </c>
      <c r="M59" s="2" t="s">
        <v>36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11674.728</v>
      </c>
      <c r="Y59" s="2" t="s">
        <v>37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11674.728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97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5151.348999999999</v>
      </c>
      <c r="M61" s="7" t="s">
        <v>97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5151.348999999999</v>
      </c>
      <c r="Y61" s="7" t="s">
        <v>97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5151.348999999999</v>
      </c>
    </row>
    <row r="62" spans="1:35" ht="15.75">
      <c r="A62" s="7" t="s">
        <v>15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261.933</v>
      </c>
      <c r="M62" s="7" t="s">
        <v>15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261.933</v>
      </c>
      <c r="Y62" s="7" t="s">
        <v>15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261.933</v>
      </c>
    </row>
    <row r="63" spans="1:35" ht="15.75">
      <c r="A63" s="7" t="s">
        <v>50</v>
      </c>
      <c r="B63" s="3"/>
      <c r="C63" s="3"/>
      <c r="D63" s="3"/>
      <c r="E63" s="3"/>
      <c r="F63" s="3"/>
      <c r="G63" s="3"/>
      <c r="H63" s="3"/>
      <c r="I63" s="3"/>
      <c r="J63" s="4"/>
      <c r="K63" s="15">
        <f>AI38</f>
        <v>2357.397</v>
      </c>
      <c r="M63" s="7" t="s">
        <v>50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2357.397</v>
      </c>
      <c r="Y63" s="7" t="s">
        <v>50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2357.397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1247.3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1247.3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1247.3</v>
      </c>
    </row>
    <row r="65" spans="1:35" ht="15.75">
      <c r="A65" s="7" t="s">
        <v>94</v>
      </c>
      <c r="B65" s="3"/>
      <c r="C65" s="3"/>
      <c r="D65" s="3"/>
      <c r="E65" s="3"/>
      <c r="F65" s="3"/>
      <c r="G65" s="3"/>
      <c r="H65" s="3"/>
      <c r="I65" s="3"/>
      <c r="J65" s="4"/>
      <c r="K65" s="15">
        <f>AI40</f>
        <v>424.082</v>
      </c>
      <c r="M65" s="7" t="s">
        <v>94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424.082</v>
      </c>
      <c r="Y65" s="7" t="s">
        <v>94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424.082</v>
      </c>
    </row>
    <row r="66" spans="1:35" ht="15.75">
      <c r="A66" s="7" t="s">
        <v>93</v>
      </c>
      <c r="B66" s="6"/>
      <c r="C66" s="6"/>
      <c r="D66" s="6"/>
      <c r="E66" s="6"/>
      <c r="F66" s="6"/>
      <c r="G66" s="6"/>
      <c r="H66" s="6"/>
      <c r="I66" s="3"/>
      <c r="J66" s="4"/>
      <c r="K66" s="14">
        <f>K76</f>
        <v>240</v>
      </c>
      <c r="M66" s="7" t="s">
        <v>93</v>
      </c>
      <c r="N66" s="6"/>
      <c r="O66" s="6"/>
      <c r="P66" s="6"/>
      <c r="Q66" s="6"/>
      <c r="R66" s="6"/>
      <c r="S66" s="6"/>
      <c r="T66" s="6"/>
      <c r="U66" s="3"/>
      <c r="V66" s="4"/>
      <c r="W66" s="14">
        <f>W76</f>
        <v>240</v>
      </c>
      <c r="Y66" s="7" t="s">
        <v>93</v>
      </c>
      <c r="Z66" s="6"/>
      <c r="AA66" s="6"/>
      <c r="AB66" s="6"/>
      <c r="AC66" s="6"/>
      <c r="AD66" s="6"/>
      <c r="AE66" s="6"/>
      <c r="AF66" s="6"/>
      <c r="AG66" s="3"/>
      <c r="AH66" s="4"/>
      <c r="AI66" s="14">
        <f>AI71+AI76</f>
        <v>4390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5" t="s">
        <v>23</v>
      </c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8" t="s">
        <v>7</v>
      </c>
      <c r="B71" s="9"/>
      <c r="C71" s="9"/>
      <c r="D71" s="9"/>
      <c r="E71" s="9"/>
      <c r="F71" s="9"/>
      <c r="G71" s="9"/>
      <c r="H71" s="9"/>
      <c r="I71" s="9"/>
      <c r="J71" s="10"/>
      <c r="K71" s="5" t="s">
        <v>23</v>
      </c>
      <c r="M71" s="8" t="s">
        <v>7</v>
      </c>
      <c r="N71" s="9"/>
      <c r="O71" s="9"/>
      <c r="P71" s="9"/>
      <c r="Q71" s="9"/>
      <c r="R71" s="9"/>
      <c r="S71" s="9"/>
      <c r="T71" s="9"/>
      <c r="U71" s="9"/>
      <c r="V71" s="10"/>
      <c r="W71" s="5" t="s">
        <v>23</v>
      </c>
      <c r="Y71" s="8" t="s">
        <v>7</v>
      </c>
      <c r="Z71" s="9"/>
      <c r="AA71" s="9"/>
      <c r="AB71" s="9"/>
      <c r="AC71" s="9"/>
      <c r="AD71" s="9"/>
      <c r="AE71" s="9"/>
      <c r="AF71" s="9"/>
      <c r="AG71" s="9"/>
      <c r="AH71" s="10"/>
      <c r="AI71" s="5">
        <v>4150</v>
      </c>
    </row>
    <row r="72" spans="1:35" ht="15">
      <c r="A72" s="2" t="s">
        <v>8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8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8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8" t="s">
        <v>10</v>
      </c>
      <c r="B74" s="9"/>
      <c r="C74" s="9"/>
      <c r="D74" s="9"/>
      <c r="E74" s="9"/>
      <c r="F74" s="9"/>
      <c r="G74" s="9"/>
      <c r="H74" s="9"/>
      <c r="I74" s="9"/>
      <c r="J74" s="10"/>
      <c r="K74" s="5"/>
      <c r="M74" s="8" t="s">
        <v>10</v>
      </c>
      <c r="N74" s="9"/>
      <c r="O74" s="9"/>
      <c r="P74" s="9"/>
      <c r="Q74" s="9"/>
      <c r="R74" s="9"/>
      <c r="S74" s="9"/>
      <c r="T74" s="9"/>
      <c r="U74" s="9"/>
      <c r="V74" s="10"/>
      <c r="W74" s="5"/>
      <c r="Y74" s="8" t="s">
        <v>10</v>
      </c>
      <c r="Z74" s="9"/>
      <c r="AA74" s="9"/>
      <c r="AB74" s="9"/>
      <c r="AC74" s="9"/>
      <c r="AD74" s="9"/>
      <c r="AE74" s="9"/>
      <c r="AF74" s="9"/>
      <c r="AG74" s="9"/>
      <c r="AH74" s="10"/>
      <c r="AI74" s="5"/>
    </row>
    <row r="75" spans="1:35" ht="15">
      <c r="A75" s="2" t="s">
        <v>11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11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11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19</v>
      </c>
      <c r="B76" s="3"/>
      <c r="C76" s="3"/>
      <c r="D76" s="3"/>
      <c r="E76" s="3"/>
      <c r="F76" s="3"/>
      <c r="G76" s="3"/>
      <c r="H76" s="3"/>
      <c r="I76" s="3"/>
      <c r="J76" s="4"/>
      <c r="K76" s="5">
        <f>K51</f>
        <v>240</v>
      </c>
      <c r="M76" s="2" t="s">
        <v>19</v>
      </c>
      <c r="N76" s="3"/>
      <c r="O76" s="3"/>
      <c r="P76" s="3"/>
      <c r="Q76" s="3"/>
      <c r="R76" s="3"/>
      <c r="S76" s="3"/>
      <c r="T76" s="3"/>
      <c r="U76" s="3"/>
      <c r="V76" s="4"/>
      <c r="W76" s="5">
        <f>K76</f>
        <v>240</v>
      </c>
      <c r="Y76" s="2" t="s">
        <v>19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f>W76</f>
        <v>240</v>
      </c>
    </row>
    <row r="77" spans="1:35" ht="15">
      <c r="A77" s="8" t="s">
        <v>13</v>
      </c>
      <c r="B77" s="9"/>
      <c r="C77" s="9"/>
      <c r="D77" s="9"/>
      <c r="E77" s="9"/>
      <c r="F77" s="9"/>
      <c r="G77" s="9"/>
      <c r="H77" s="9"/>
      <c r="I77" s="9"/>
      <c r="J77" s="10"/>
      <c r="K77" s="15">
        <f>K61+K62+K63+K64+K65+K66</f>
        <v>9682.061</v>
      </c>
      <c r="M77" s="8" t="s">
        <v>13</v>
      </c>
      <c r="N77" s="9"/>
      <c r="O77" s="9"/>
      <c r="P77" s="9"/>
      <c r="Q77" s="9"/>
      <c r="R77" s="9"/>
      <c r="S77" s="9"/>
      <c r="T77" s="9"/>
      <c r="U77" s="9"/>
      <c r="V77" s="10"/>
      <c r="W77" s="15">
        <f>K77</f>
        <v>9682.061</v>
      </c>
      <c r="Y77" s="8" t="s">
        <v>13</v>
      </c>
      <c r="Z77" s="9"/>
      <c r="AA77" s="9"/>
      <c r="AB77" s="9"/>
      <c r="AC77" s="9"/>
      <c r="AD77" s="9"/>
      <c r="AE77" s="9"/>
      <c r="AF77" s="9"/>
      <c r="AG77" s="9"/>
      <c r="AH77" s="10"/>
      <c r="AI77" s="15">
        <f>AI61+AI62+AI63+AI64+AI65+AI66</f>
        <v>13832.061</v>
      </c>
    </row>
    <row r="78" spans="5:30" ht="12.75">
      <c r="E78" s="18" t="s">
        <v>20</v>
      </c>
      <c r="R78" s="19" t="s">
        <v>21</v>
      </c>
      <c r="AD78" s="19" t="s">
        <v>22</v>
      </c>
    </row>
    <row r="79" spans="1:35" ht="15">
      <c r="A79" s="2" t="s">
        <v>88</v>
      </c>
      <c r="B79" s="3"/>
      <c r="C79" s="3"/>
      <c r="D79" s="3"/>
      <c r="E79" s="3"/>
      <c r="F79" s="3"/>
      <c r="G79" s="3"/>
      <c r="H79" s="3"/>
      <c r="I79" s="3"/>
      <c r="J79" s="4"/>
      <c r="K79" s="12" t="s">
        <v>23</v>
      </c>
      <c r="L79" s="16"/>
      <c r="M79" s="2" t="s">
        <v>86</v>
      </c>
      <c r="N79" s="3"/>
      <c r="O79" s="3"/>
      <c r="P79" s="3"/>
      <c r="Q79" s="3"/>
      <c r="R79" s="3"/>
      <c r="S79" s="3"/>
      <c r="T79" s="3"/>
      <c r="U79" s="3"/>
      <c r="V79" s="4"/>
      <c r="W79" s="12" t="s">
        <v>23</v>
      </c>
      <c r="Y79" s="2" t="s">
        <v>84</v>
      </c>
      <c r="Z79" s="3"/>
      <c r="AA79" s="3"/>
      <c r="AB79" s="3"/>
      <c r="AC79" s="3"/>
      <c r="AD79" s="3"/>
      <c r="AE79" s="3"/>
      <c r="AF79" s="3"/>
      <c r="AG79" s="3"/>
      <c r="AH79" s="4"/>
      <c r="AI79" s="12" t="s">
        <v>23</v>
      </c>
    </row>
    <row r="80" spans="1:35" ht="15">
      <c r="A80" s="2" t="s">
        <v>89</v>
      </c>
      <c r="B80" s="3"/>
      <c r="C80" s="3"/>
      <c r="D80" s="3"/>
      <c r="E80" s="3"/>
      <c r="F80" s="3"/>
      <c r="G80" s="3"/>
      <c r="H80" s="3"/>
      <c r="I80" s="3"/>
      <c r="J80" s="4"/>
      <c r="K80" s="12">
        <f>AI55+AI59-AI77</f>
        <v>6216.003000000006</v>
      </c>
      <c r="M80" s="2" t="s">
        <v>87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K80+K84-K102</f>
        <v>8208.670000000007</v>
      </c>
      <c r="Y80" s="2" t="s">
        <v>85</v>
      </c>
      <c r="Z80" s="3"/>
      <c r="AA80" s="3"/>
      <c r="AB80" s="3"/>
      <c r="AC80" s="3"/>
      <c r="AD80" s="3"/>
      <c r="AE80" s="3"/>
      <c r="AF80" s="3"/>
      <c r="AG80" s="3"/>
      <c r="AH80" s="4"/>
      <c r="AI80" s="12">
        <f>W80+W84-W102</f>
        <v>7541.337000000009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3">
        <f>K56</f>
        <v>1247.3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3">
        <f>K81</f>
        <v>1247.3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3">
        <f>W81</f>
        <v>1247.3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24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24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24</v>
      </c>
    </row>
    <row r="83" spans="1:35" ht="15">
      <c r="A83" s="2" t="s">
        <v>41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9.36</v>
      </c>
      <c r="M83" s="2" t="s">
        <v>41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9.36</v>
      </c>
      <c r="Y83" s="2" t="s">
        <v>41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9.36</v>
      </c>
    </row>
    <row r="84" spans="1:35" ht="15">
      <c r="A84" s="2" t="s">
        <v>38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11674.728</v>
      </c>
      <c r="M84" s="2" t="s">
        <v>39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11674.728</v>
      </c>
      <c r="Y84" s="2" t="s">
        <v>40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11674.728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97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5151.348999999999</v>
      </c>
      <c r="M86" s="7" t="s">
        <v>97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5151.348999999999</v>
      </c>
      <c r="Y86" s="7" t="s">
        <v>97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5151.348999999999</v>
      </c>
    </row>
    <row r="87" spans="1:35" ht="15.75">
      <c r="A87" s="7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261.933</v>
      </c>
      <c r="M87" s="7" t="s">
        <v>15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261.933</v>
      </c>
      <c r="Y87" s="7" t="s">
        <v>15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261.933</v>
      </c>
    </row>
    <row r="88" spans="1:35" ht="15.75">
      <c r="A88" s="7" t="s">
        <v>50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2357.397</v>
      </c>
      <c r="M88" s="7" t="s">
        <v>50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2357.397</v>
      </c>
      <c r="Y88" s="7" t="s">
        <v>50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2357.397</v>
      </c>
    </row>
    <row r="89" spans="1:35" ht="15.75">
      <c r="A89" s="7" t="s">
        <v>52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1247.3</v>
      </c>
      <c r="M89" s="7" t="s">
        <v>52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1247.3</v>
      </c>
      <c r="Y89" s="7" t="s">
        <v>52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1247.3</v>
      </c>
    </row>
    <row r="90" spans="1:35" ht="15.75">
      <c r="A90" s="7" t="s">
        <v>94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K65</f>
        <v>424.082</v>
      </c>
      <c r="M90" s="7" t="s">
        <v>94</v>
      </c>
      <c r="N90" s="3"/>
      <c r="O90" s="3"/>
      <c r="P90" s="3"/>
      <c r="Q90" s="3"/>
      <c r="R90" s="3"/>
      <c r="S90" s="3"/>
      <c r="T90" s="3"/>
      <c r="U90" s="3"/>
      <c r="V90" s="4"/>
      <c r="W90" s="15">
        <f>AI90</f>
        <v>424.082</v>
      </c>
      <c r="Y90" s="7" t="s">
        <v>94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AI65</f>
        <v>424.082</v>
      </c>
    </row>
    <row r="91" spans="1:35" ht="15.75">
      <c r="A91" s="7" t="s">
        <v>93</v>
      </c>
      <c r="B91" s="6"/>
      <c r="C91" s="6"/>
      <c r="D91" s="6"/>
      <c r="E91" s="6"/>
      <c r="F91" s="6"/>
      <c r="G91" s="6"/>
      <c r="H91" s="6"/>
      <c r="I91" s="3"/>
      <c r="J91" s="4"/>
      <c r="K91" s="14">
        <f>K76</f>
        <v>240</v>
      </c>
      <c r="M91" s="7" t="s">
        <v>93</v>
      </c>
      <c r="N91" s="6"/>
      <c r="O91" s="6"/>
      <c r="P91" s="6"/>
      <c r="Q91" s="6"/>
      <c r="R91" s="6"/>
      <c r="S91" s="6"/>
      <c r="T91" s="6"/>
      <c r="U91" s="3"/>
      <c r="V91" s="4"/>
      <c r="W91" s="14">
        <f>W95+W96+W101</f>
        <v>2900</v>
      </c>
      <c r="Y91" s="7" t="s">
        <v>93</v>
      </c>
      <c r="Z91" s="6"/>
      <c r="AA91" s="6"/>
      <c r="AB91" s="6"/>
      <c r="AC91" s="6"/>
      <c r="AD91" s="6"/>
      <c r="AE91" s="6"/>
      <c r="AF91" s="6"/>
      <c r="AG91" s="3"/>
      <c r="AH91" s="4"/>
      <c r="AI91" s="15">
        <f>AI100+AI101</f>
        <v>2135.8959999999997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6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6</v>
      </c>
      <c r="N95" s="3"/>
      <c r="O95" s="3"/>
      <c r="P95" s="3"/>
      <c r="Q95" s="3"/>
      <c r="R95" s="3"/>
      <c r="S95" s="3"/>
      <c r="T95" s="3"/>
      <c r="U95" s="3"/>
      <c r="V95" s="4"/>
      <c r="W95" s="5">
        <v>585</v>
      </c>
      <c r="Y95" s="2" t="s">
        <v>6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6" ht="15">
      <c r="A96" s="8" t="s">
        <v>7</v>
      </c>
      <c r="B96" s="9"/>
      <c r="C96" s="9"/>
      <c r="D96" s="9"/>
      <c r="E96" s="9"/>
      <c r="F96" s="9"/>
      <c r="G96" s="9"/>
      <c r="H96" s="9"/>
      <c r="I96" s="9"/>
      <c r="J96" s="10"/>
      <c r="K96" s="5"/>
      <c r="M96" s="8" t="s">
        <v>7</v>
      </c>
      <c r="N96" s="9"/>
      <c r="O96" s="9"/>
      <c r="P96" s="9"/>
      <c r="Q96" s="9"/>
      <c r="R96" s="9"/>
      <c r="S96" s="9"/>
      <c r="T96" s="9"/>
      <c r="U96" s="9"/>
      <c r="V96" s="10"/>
      <c r="W96" s="5">
        <v>2075</v>
      </c>
      <c r="Y96" s="8" t="s">
        <v>7</v>
      </c>
      <c r="Z96" s="9"/>
      <c r="AA96" s="9"/>
      <c r="AB96" s="9"/>
      <c r="AC96" s="9"/>
      <c r="AD96" s="9"/>
      <c r="AE96" s="9"/>
      <c r="AF96" s="9"/>
      <c r="AG96" s="9"/>
      <c r="AH96" s="10"/>
      <c r="AI96" s="5"/>
      <c r="AJ96" s="17"/>
    </row>
    <row r="97" spans="1:35" ht="15">
      <c r="A97" s="2" t="s">
        <v>8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8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8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9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9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9</v>
      </c>
      <c r="Z98" s="3"/>
      <c r="AA98" s="3"/>
      <c r="AB98" s="3"/>
      <c r="AC98" s="3"/>
      <c r="AD98" s="3"/>
      <c r="AE98" s="3"/>
      <c r="AF98" s="3"/>
      <c r="AG98" s="3"/>
      <c r="AH98" s="4"/>
      <c r="AI98" s="5" t="s">
        <v>23</v>
      </c>
    </row>
    <row r="99" spans="1:35" ht="15">
      <c r="A99" s="8" t="s">
        <v>10</v>
      </c>
      <c r="B99" s="9"/>
      <c r="C99" s="9"/>
      <c r="D99" s="9"/>
      <c r="E99" s="9"/>
      <c r="F99" s="9"/>
      <c r="G99" s="9"/>
      <c r="H99" s="9"/>
      <c r="I99" s="9"/>
      <c r="J99" s="10"/>
      <c r="K99" s="5"/>
      <c r="M99" s="8" t="s">
        <v>10</v>
      </c>
      <c r="N99" s="9"/>
      <c r="O99" s="9"/>
      <c r="P99" s="9"/>
      <c r="Q99" s="9"/>
      <c r="R99" s="9"/>
      <c r="S99" s="9"/>
      <c r="T99" s="9"/>
      <c r="U99" s="9"/>
      <c r="V99" s="10"/>
      <c r="W99" s="5"/>
      <c r="Y99" s="8" t="s">
        <v>10</v>
      </c>
      <c r="Z99" s="9"/>
      <c r="AA99" s="9"/>
      <c r="AB99" s="9"/>
      <c r="AC99" s="9"/>
      <c r="AD99" s="9"/>
      <c r="AE99" s="9"/>
      <c r="AF99" s="9"/>
      <c r="AG99" s="9"/>
      <c r="AH99" s="10"/>
      <c r="AI99" s="5"/>
    </row>
    <row r="100" spans="1:35" ht="15">
      <c r="A100" s="2" t="s">
        <v>11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11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28">
        <f>AI81*0.38*4</f>
        <v>1895.896</v>
      </c>
    </row>
    <row r="101" spans="1:35" ht="15">
      <c r="A101" s="2" t="s">
        <v>12</v>
      </c>
      <c r="B101" s="3"/>
      <c r="C101" s="3"/>
      <c r="D101" s="3"/>
      <c r="E101" s="3"/>
      <c r="F101" s="3"/>
      <c r="G101" s="3"/>
      <c r="H101" s="3"/>
      <c r="I101" s="3"/>
      <c r="J101" s="4"/>
      <c r="K101" s="5">
        <f>K76</f>
        <v>240</v>
      </c>
      <c r="M101" s="2" t="s">
        <v>12</v>
      </c>
      <c r="N101" s="3"/>
      <c r="O101" s="3"/>
      <c r="P101" s="3"/>
      <c r="Q101" s="3"/>
      <c r="R101" s="3"/>
      <c r="S101" s="3"/>
      <c r="T101" s="3"/>
      <c r="U101" s="3"/>
      <c r="V101" s="4"/>
      <c r="W101" s="5">
        <f>K101</f>
        <v>240</v>
      </c>
      <c r="Y101" s="2" t="s">
        <v>12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>
        <f>W101</f>
        <v>240</v>
      </c>
    </row>
    <row r="102" spans="1:35" ht="15">
      <c r="A102" s="8" t="s">
        <v>13</v>
      </c>
      <c r="B102" s="9"/>
      <c r="C102" s="9"/>
      <c r="D102" s="9"/>
      <c r="E102" s="9"/>
      <c r="F102" s="9"/>
      <c r="G102" s="9"/>
      <c r="H102" s="9"/>
      <c r="I102" s="9"/>
      <c r="J102" s="10"/>
      <c r="K102" s="15">
        <f>K86+K87+K88+K89+K90+K91</f>
        <v>9682.061</v>
      </c>
      <c r="M102" s="8" t="s">
        <v>13</v>
      </c>
      <c r="N102" s="9"/>
      <c r="O102" s="9"/>
      <c r="P102" s="9"/>
      <c r="Q102" s="9"/>
      <c r="R102" s="9"/>
      <c r="S102" s="9"/>
      <c r="T102" s="9"/>
      <c r="U102" s="9"/>
      <c r="V102" s="10"/>
      <c r="W102" s="15">
        <f>W86+W87+W88+W89+W90+W91</f>
        <v>12342.061</v>
      </c>
      <c r="Y102" s="8" t="s">
        <v>13</v>
      </c>
      <c r="Z102" s="9"/>
      <c r="AA102" s="9"/>
      <c r="AB102" s="9"/>
      <c r="AC102" s="9"/>
      <c r="AD102" s="9"/>
      <c r="AE102" s="9"/>
      <c r="AF102" s="9"/>
      <c r="AG102" s="9"/>
      <c r="AH102" s="10"/>
      <c r="AI102" s="15">
        <f>AI86+AI87+AI88+AI89+AI90+AI91</f>
        <v>11577.956999999999</v>
      </c>
    </row>
    <row r="103" ht="12.75">
      <c r="AI103" s="17" t="s">
        <v>23</v>
      </c>
    </row>
    <row r="105" ht="12.75">
      <c r="AI105" s="27">
        <f>AI80+AI84-AI102</f>
        <v>7638.108000000011</v>
      </c>
    </row>
    <row r="107" ht="12.75">
      <c r="AI107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2014-02-07T06:08:50Z</cp:lastPrinted>
  <dcterms:created xsi:type="dcterms:W3CDTF">2012-04-11T04:13:08Z</dcterms:created>
  <dcterms:modified xsi:type="dcterms:W3CDTF">2017-05-15T10:36:48Z</dcterms:modified>
  <cp:category/>
  <cp:version/>
  <cp:contentType/>
  <cp:contentStatus/>
</cp:coreProperties>
</file>