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<sst xmlns="http://schemas.openxmlformats.org/spreadsheetml/2006/main" count="428" uniqueCount="105">
  <si>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</si>
  <si>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</si>
  <si>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</si>
  <si>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</si>
  <si>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</si>
  <si>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</si>
  <si>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</si>
  <si>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</si>
  <si>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</si>
  <si>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</si>
  <si>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</si>
  <si>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</si>
  <si>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</si>
  <si>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</si>
  <si>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</si>
  <si>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</si>
  <si>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</si>
  <si>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</si>
  <si>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</si>
  <si>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</si>
  <si>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</si>
  <si>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</si>
  <si>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</si>
  <si>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</si>
  <si>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</si>
  <si>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</si>
  <si>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</si>
  <si>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</si>
  <si>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6.начислено за январь   </t>
  </si>
  <si>
    <t xml:space="preserve"> </t>
  </si>
  <si>
    <t xml:space="preserve">6.начислено за февраль    </t>
  </si>
  <si>
    <t xml:space="preserve">к. Прочие работы  </t>
  </si>
  <si>
    <t xml:space="preserve">6.начислено за март   </t>
  </si>
  <si>
    <t>июнь</t>
  </si>
  <si>
    <t xml:space="preserve">6.начислено за июнь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</si>
  <si>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</si>
  <si>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</si>
  <si>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</si>
  <si>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</si>
  <si>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</si>
  <si>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</si>
  <si>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</si>
  <si>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</si>
  <si>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</si>
  <si>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</si>
  <si>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</si>
  <si>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</si>
  <si>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</si>
  <si>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</si>
  <si>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</si>
  <si>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</si>
  <si>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</si>
  <si>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</si>
  <si>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</si>
  <si>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</si>
  <si>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>6. задолженность за собственниками на 31.12.2015г.</t>
  </si>
  <si>
    <t xml:space="preserve">5.начислено за 4 квартал  </t>
  </si>
  <si>
    <t>2. Остаток денежных средств по содержанию и текущему ремонту жилого дома на 01.10.2015г.</t>
  </si>
  <si>
    <t>1. Задолженность по содержанию и текущему ремонту жилого дома на 01.10.2015 года</t>
  </si>
  <si>
    <t xml:space="preserve">коммунальным услугам жилого дома № 4а ул. Юбилейная за 4 квартал  </t>
  </si>
  <si>
    <t>6. задолженность за собственниками на 01.10.2015г.</t>
  </si>
  <si>
    <t xml:space="preserve">5.начислено за 3 квартал  </t>
  </si>
  <si>
    <t>2. Остаток денежных средств по содержанию и текущему ремонту жилого дома на 01.07.2015г.</t>
  </si>
  <si>
    <t>1. Задолженность по содержанию и текущему ремонту жилого дома на 01.07.2015 года</t>
  </si>
  <si>
    <t xml:space="preserve">коммунальным услугам жилого дома № 4а ул. Юбилейная за 3 квартал  </t>
  </si>
  <si>
    <t>6. задолженность за собственниками на 01.07.2015г.</t>
  </si>
  <si>
    <t xml:space="preserve">5.начислено за 2 квартал  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</si>
  <si>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</si>
  <si>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01.04.2015 года</t>
  </si>
  <si>
    <t xml:space="preserve">коммунальным услугам жилого дома № 4а ул. Юбилейная за 2 квартал  </t>
  </si>
  <si>
    <t xml:space="preserve">коммунальным услугам жилого дома № 4а ул. Юбилейная за 1 квартал  </t>
  </si>
  <si>
    <t>1. Задолженность по содержанию и текущему ремонту жилого дома на 01.01.2015года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</si>
  <si>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</si>
  <si>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</si>
  <si>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</si>
  <si>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4а  ул. Юбилейная  за январь  </t>
  </si>
  <si>
    <t xml:space="preserve">5. Тариф  </t>
  </si>
  <si>
    <t>1. Задолженность по содержанию и текущему ремонту жилого дома на 01.01.2015 года</t>
  </si>
  <si>
    <t xml:space="preserve">коммунальным услугам жилого дома № 4а ул. Юбилейная за февраль  </t>
  </si>
  <si>
    <t>1. Задолженность по содержанию и текущему ремонту жилого дома на 01.02.2015года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</si>
  <si>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</si>
  <si>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4а ул. Юбилейная 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</si>
  <si>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</si>
  <si>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</si>
  <si>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</si>
  <si>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</si>
  <si>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</si>
  <si>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</si>
  <si>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 xml:space="preserve">5. Тариф </t>
  </si>
  <si>
    <t>1. Задолженность по содержанию и текущему ремонту жилого дома на 01.08.2015года</t>
  </si>
  <si>
    <t>2. Остаток денежных средств по содержанию и текущему ремонту жилого дома на 01.08.2015г.</t>
  </si>
  <si>
    <t xml:space="preserve">5. Тариф н 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</si>
  <si>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</si>
  <si>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</si>
  <si>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</si>
  <si>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</si>
  <si>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</si>
  <si>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</si>
  <si>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</si>
  <si>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</si>
  <si>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</si>
  <si>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добавлено за 2014г спис. Показ. 864 руб</t>
  </si>
  <si>
    <t>ж.Смена входных дверей в местах общего пользования (доводчик)</t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</si>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</sst>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1">
          <cell r="C341">
            <v>845.6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workbookViewId="0" topLeftCell="A97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70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71</v>
      </c>
      <c r="B4" s="3"/>
      <c r="C4" s="3"/>
      <c r="D4" s="3"/>
      <c r="E4" s="3"/>
      <c r="F4" s="3"/>
      <c r="G4" s="3"/>
      <c r="H4" s="3"/>
      <c r="I4" s="3"/>
      <c r="J4" s="4"/>
      <c r="K4" s="13" t="s">
        <v>29</v>
      </c>
    </row>
    <row r="5" spans="1:11" ht="15">
      <c r="A5" s="2" t="s">
        <v>72</v>
      </c>
      <c r="B5" s="3"/>
      <c r="C5" s="3"/>
      <c r="D5" s="3"/>
      <c r="E5" s="3"/>
      <c r="F5" s="3"/>
      <c r="G5" s="3"/>
      <c r="H5" s="3"/>
      <c r="I5" s="3"/>
      <c r="J5" s="4"/>
      <c r="K5" s="13">
        <v>43983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845.6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</row>
    <row r="8" spans="1:11" ht="15">
      <c r="A8" s="2" t="s">
        <v>73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21207.648</v>
      </c>
    </row>
    <row r="9" spans="1:11" ht="15">
      <c r="A9" s="2" t="s">
        <v>74</v>
      </c>
      <c r="B9" s="3"/>
      <c r="C9" s="3"/>
      <c r="D9" s="3"/>
      <c r="E9" s="3"/>
      <c r="F9" s="3"/>
      <c r="G9" s="3"/>
      <c r="H9" s="3"/>
      <c r="I9" s="3"/>
      <c r="J9" s="4"/>
      <c r="K9" s="16">
        <v>4337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10155.655999999999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532.728</v>
      </c>
    </row>
    <row r="13" spans="1:11" ht="15.75">
      <c r="A13" s="8" t="s">
        <v>98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2604.4480000000003</v>
      </c>
    </row>
    <row r="14" spans="1:11" ht="15.75">
      <c r="A14" s="8" t="s">
        <v>99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1691.2</v>
      </c>
    </row>
    <row r="15" spans="1:11" ht="15.75">
      <c r="A15" s="8" t="s">
        <v>100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Лист2!AI15</f>
        <v>90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15074.032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69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2" ht="15">
      <c r="A31" s="2" t="s">
        <v>68</v>
      </c>
      <c r="B31" s="3"/>
      <c r="C31" s="3"/>
      <c r="D31" s="3"/>
      <c r="E31" s="3"/>
      <c r="F31" s="3"/>
      <c r="G31" s="3"/>
      <c r="H31" s="3"/>
      <c r="I31" s="3"/>
      <c r="J31" s="4"/>
      <c r="K31" s="13"/>
      <c r="L31" s="17"/>
    </row>
    <row r="32" spans="1:11" ht="15">
      <c r="A32" s="2" t="s">
        <v>67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50116.616</v>
      </c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f>'[1]Лист1'!$C$341</f>
        <v>845.6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18</v>
      </c>
    </row>
    <row r="35" spans="1:11" ht="15">
      <c r="A35" s="2" t="s">
        <v>66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Лист2!AI34*3</f>
        <v>21994.056</v>
      </c>
    </row>
    <row r="36" spans="1:11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6">
        <v>3532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22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Лист2!K36*3</f>
        <v>10476.984</v>
      </c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Лист2!K37*3</f>
        <v>532.728</v>
      </c>
    </row>
    <row r="40" spans="1:11" ht="15.75">
      <c r="A40" s="8" t="s">
        <v>98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Лист2!K38*3</f>
        <v>3906.6720000000005</v>
      </c>
    </row>
    <row r="41" spans="1:11" ht="15.75">
      <c r="A41" s="8" t="s">
        <v>99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Лист2!K39*3</f>
        <v>2536.8</v>
      </c>
    </row>
    <row r="42" spans="1:11" ht="15.75">
      <c r="A42" s="8" t="s">
        <v>100</v>
      </c>
      <c r="B42" s="7"/>
      <c r="C42" s="7"/>
      <c r="D42" s="7"/>
      <c r="E42" s="7"/>
      <c r="F42" s="7"/>
      <c r="G42" s="7"/>
      <c r="H42" s="7"/>
      <c r="I42" s="3"/>
      <c r="J42" s="4"/>
      <c r="K42" s="16">
        <f>Лист2!W40</f>
        <v>135</v>
      </c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 t="s">
        <v>29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14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9" t="s">
        <v>15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K38+K39+K40+K41+K42</f>
        <v>17588.184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64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2" ht="15">
      <c r="A58" s="2" t="s">
        <v>63</v>
      </c>
      <c r="B58" s="3"/>
      <c r="C58" s="3"/>
      <c r="D58" s="3"/>
      <c r="E58" s="3"/>
      <c r="F58" s="3"/>
      <c r="G58" s="3"/>
      <c r="H58" s="3"/>
      <c r="I58" s="3"/>
      <c r="J58" s="4"/>
      <c r="K58" s="13"/>
      <c r="L58" s="17"/>
    </row>
    <row r="59" spans="1:12" ht="15">
      <c r="A59" s="2" t="s">
        <v>62</v>
      </c>
      <c r="B59" s="3"/>
      <c r="C59" s="3"/>
      <c r="D59" s="3"/>
      <c r="E59" s="3"/>
      <c r="F59" s="3"/>
      <c r="G59" s="3"/>
      <c r="H59" s="3"/>
      <c r="I59" s="3"/>
      <c r="J59" s="4"/>
      <c r="K59" s="13">
        <f>Лист2!K55</f>
        <v>55386.44799999999</v>
      </c>
      <c r="L59" s="17"/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845.6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18</v>
      </c>
    </row>
    <row r="62" spans="1:11" ht="15">
      <c r="A62" s="2" t="s">
        <v>61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21994.056</v>
      </c>
    </row>
    <row r="63" spans="1:11" ht="15">
      <c r="A63" s="2" t="s">
        <v>60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29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22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10476.984</v>
      </c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532.728</v>
      </c>
    </row>
    <row r="67" spans="1:11" ht="15.75">
      <c r="A67" s="8" t="s">
        <v>98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3906.6720000000005</v>
      </c>
    </row>
    <row r="68" spans="1:11" ht="15.75">
      <c r="A68" s="8" t="s">
        <v>99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2536.8</v>
      </c>
    </row>
    <row r="69" spans="1:11" ht="15.75">
      <c r="A69" s="8" t="s">
        <v>100</v>
      </c>
      <c r="B69" s="7"/>
      <c r="C69" s="7"/>
      <c r="D69" s="7"/>
      <c r="E69" s="7"/>
      <c r="F69" s="7"/>
      <c r="G69" s="7"/>
      <c r="H69" s="7"/>
      <c r="I69" s="3"/>
      <c r="J69" s="4"/>
      <c r="K69" s="16">
        <f>Лист2!W65+Лист2!AI65</f>
        <v>324</v>
      </c>
    </row>
    <row r="70" spans="1:14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N70" s="17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14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15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K65+K66+K67+K68+K69</f>
        <v>17777.184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59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2" ht="15">
      <c r="A85" s="2" t="s">
        <v>58</v>
      </c>
      <c r="B85" s="3"/>
      <c r="C85" s="3"/>
      <c r="D85" s="3"/>
      <c r="E85" s="3"/>
      <c r="F85" s="3"/>
      <c r="G85" s="3"/>
      <c r="H85" s="3"/>
      <c r="I85" s="3"/>
      <c r="J85" s="4"/>
      <c r="K85" s="13"/>
      <c r="L85" s="17"/>
    </row>
    <row r="86" spans="1:11" ht="15">
      <c r="A86" s="2" t="s">
        <v>57</v>
      </c>
      <c r="B86" s="3"/>
      <c r="C86" s="3"/>
      <c r="D86" s="3"/>
      <c r="E86" s="3"/>
      <c r="F86" s="3"/>
      <c r="G86" s="3"/>
      <c r="H86" s="3"/>
      <c r="I86" s="3"/>
      <c r="J86" s="4"/>
      <c r="K86" s="16">
        <f>K59+K62-K80</f>
        <v>59603.319999999985</v>
      </c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845.6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18</v>
      </c>
    </row>
    <row r="89" spans="1:11" ht="15">
      <c r="A89" s="2" t="s">
        <v>56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21994.056</v>
      </c>
    </row>
    <row r="90" spans="1:15" ht="15">
      <c r="A90" s="2" t="s">
        <v>55</v>
      </c>
      <c r="B90" s="3"/>
      <c r="C90" s="3"/>
      <c r="D90" s="3"/>
      <c r="E90" s="3"/>
      <c r="F90" s="3"/>
      <c r="G90" s="3"/>
      <c r="H90" s="3"/>
      <c r="I90" s="3"/>
      <c r="J90" s="4"/>
      <c r="K90" s="16"/>
      <c r="O90" s="18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22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10476.984</v>
      </c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532.728</v>
      </c>
    </row>
    <row r="94" spans="1:11" ht="15.75">
      <c r="A94" s="8" t="s">
        <v>98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3906.6720000000005</v>
      </c>
    </row>
    <row r="95" spans="1:11" ht="15.75">
      <c r="A95" s="8" t="s">
        <v>99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2536.8</v>
      </c>
    </row>
    <row r="96" spans="1:11" ht="15.75">
      <c r="A96" s="8" t="s">
        <v>100</v>
      </c>
      <c r="B96" s="7"/>
      <c r="C96" s="7"/>
      <c r="D96" s="7"/>
      <c r="E96" s="7"/>
      <c r="F96" s="7"/>
      <c r="G96" s="7"/>
      <c r="H96" s="7"/>
      <c r="I96" s="3"/>
      <c r="J96" s="4"/>
      <c r="K96" s="16">
        <f>Лист2!K90+Лист2!W90+Лист2!AI90</f>
        <v>15522</v>
      </c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5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  <c r="O101" s="18"/>
    </row>
    <row r="102" spans="1:1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N102" s="18"/>
      <c r="O102" s="18"/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5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  <c r="N104" s="18"/>
      <c r="O104" s="18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3" ht="15">
      <c r="A106" s="2" t="s">
        <v>14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  <c r="M106" s="18"/>
    </row>
    <row r="107" spans="1:11" ht="15">
      <c r="A107" s="9" t="s">
        <v>15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32975.184</v>
      </c>
    </row>
    <row r="109" spans="1:12" ht="15">
      <c r="A109" s="2" t="s">
        <v>45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43983</v>
      </c>
      <c r="L109" s="17"/>
    </row>
    <row r="110" spans="1:11" ht="15">
      <c r="A110" s="22" t="s">
        <v>46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87190+864</f>
        <v>88054</v>
      </c>
    </row>
    <row r="111" spans="1:11" ht="15">
      <c r="A111" s="23" t="s">
        <v>47</v>
      </c>
      <c r="B111" s="24"/>
      <c r="C111" s="24"/>
      <c r="D111" s="24"/>
      <c r="E111" s="24"/>
      <c r="F111" s="24"/>
      <c r="G111" s="24"/>
      <c r="H111" s="24"/>
      <c r="I111" s="24"/>
      <c r="J111" s="11"/>
      <c r="K111" s="16">
        <f>K107+K80+K53+K26</f>
        <v>83414.584</v>
      </c>
    </row>
    <row r="112" spans="1:11" ht="15">
      <c r="A112" s="22" t="s">
        <v>27</v>
      </c>
      <c r="B112" s="12"/>
      <c r="C112" s="12"/>
      <c r="D112" s="12"/>
      <c r="E112" s="12"/>
      <c r="F112" s="12"/>
      <c r="G112" s="12"/>
      <c r="H112" s="12"/>
      <c r="I112" s="12"/>
      <c r="J112" s="4"/>
      <c r="K112" s="6"/>
    </row>
    <row r="113" spans="1:11" ht="15.75">
      <c r="A113" s="8" t="s">
        <v>22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5" t="s">
        <v>48</v>
      </c>
      <c r="B115" s="24"/>
      <c r="C115" s="24"/>
      <c r="D115" s="24"/>
      <c r="E115" s="24"/>
      <c r="F115" s="24"/>
      <c r="G115" s="24"/>
      <c r="H115" s="24"/>
      <c r="I115" s="24"/>
      <c r="J115" s="11"/>
      <c r="K115" s="5"/>
    </row>
    <row r="116" spans="1:11" ht="15">
      <c r="A116" s="2" t="s">
        <v>49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2" ht="15">
      <c r="A117" s="2" t="s">
        <v>50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52850</v>
      </c>
      <c r="L117" s="18"/>
    </row>
    <row r="118" spans="1:11" ht="15">
      <c r="A118" s="2" t="s">
        <v>51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29</v>
      </c>
    </row>
    <row r="119" spans="1:11" ht="15">
      <c r="A119" s="2" t="s">
        <v>52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6" t="s">
        <v>53</v>
      </c>
      <c r="B120" s="27"/>
      <c r="C120" s="27"/>
      <c r="D120" s="27"/>
      <c r="E120" s="27"/>
      <c r="F120" s="27"/>
      <c r="G120" s="27"/>
      <c r="H120" s="27"/>
      <c r="I120" s="27"/>
      <c r="J120" s="28"/>
      <c r="K120" s="15" t="s">
        <v>29</v>
      </c>
    </row>
    <row r="121" spans="1:11" ht="15">
      <c r="A121" s="2" t="s">
        <v>54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8"/>
  <sheetViews>
    <sheetView tabSelected="1" workbookViewId="0" topLeftCell="T67">
      <selection activeCell="AI106" sqref="AI106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37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75</v>
      </c>
      <c r="C2" s="1"/>
      <c r="D2" s="1"/>
      <c r="E2" s="1"/>
      <c r="F2" s="1"/>
      <c r="G2" s="1"/>
      <c r="H2" s="1"/>
      <c r="I2" s="1"/>
      <c r="M2" s="1"/>
      <c r="N2" s="1" t="s">
        <v>78</v>
      </c>
      <c r="O2" s="1"/>
      <c r="P2" s="1"/>
      <c r="Q2" s="1"/>
      <c r="R2" s="1"/>
      <c r="S2" s="1"/>
      <c r="T2" s="1"/>
      <c r="U2" s="1"/>
      <c r="Y2" s="1"/>
      <c r="Z2" s="1" t="s">
        <v>81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77</v>
      </c>
      <c r="B4" s="3"/>
      <c r="C4" s="3"/>
      <c r="D4" s="3"/>
      <c r="E4" s="3"/>
      <c r="F4" s="3"/>
      <c r="G4" s="3"/>
      <c r="H4" s="3"/>
      <c r="I4" s="3"/>
      <c r="J4" s="4"/>
      <c r="K4" s="13"/>
      <c r="M4" s="2" t="s">
        <v>79</v>
      </c>
      <c r="N4" s="3"/>
      <c r="O4" s="3"/>
      <c r="P4" s="3"/>
      <c r="Q4" s="3"/>
      <c r="R4" s="3"/>
      <c r="S4" s="3"/>
      <c r="T4" s="3"/>
      <c r="U4" s="3"/>
      <c r="V4" s="4"/>
      <c r="W4" s="13" t="s">
        <v>29</v>
      </c>
      <c r="X4" s="17"/>
      <c r="Y4" s="2" t="s">
        <v>82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29</v>
      </c>
      <c r="AJ4" s="17"/>
    </row>
    <row r="5" spans="1:35" ht="15">
      <c r="A5" s="2" t="s">
        <v>72</v>
      </c>
      <c r="B5" s="3"/>
      <c r="C5" s="3"/>
      <c r="D5" s="3"/>
      <c r="E5" s="3"/>
      <c r="F5" s="3"/>
      <c r="G5" s="3"/>
      <c r="H5" s="3"/>
      <c r="I5" s="3"/>
      <c r="J5" s="4"/>
      <c r="K5" s="13">
        <v>43983</v>
      </c>
      <c r="M5" s="2" t="s">
        <v>80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47179.368</v>
      </c>
      <c r="Y5" s="2" t="s">
        <v>83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48692.992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845.6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845.6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845.6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18</v>
      </c>
    </row>
    <row r="8" spans="1:35" ht="15">
      <c r="A8" s="2" t="s">
        <v>76</v>
      </c>
      <c r="B8" s="3"/>
      <c r="C8" s="3"/>
      <c r="D8" s="3"/>
      <c r="E8" s="3"/>
      <c r="F8" s="3"/>
      <c r="G8" s="3"/>
      <c r="H8" s="3"/>
      <c r="I8" s="3"/>
      <c r="J8" s="4"/>
      <c r="K8" s="15">
        <v>7.74</v>
      </c>
      <c r="M8" s="2" t="s">
        <v>76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76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28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6544.944</v>
      </c>
      <c r="M9" s="2" t="s">
        <v>30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7331.352</v>
      </c>
      <c r="Y9" s="2" t="s">
        <v>32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7331.352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3171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3492.328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3492.328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177.576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177.576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177.576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98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1302.2240000000002</v>
      </c>
      <c r="Y13" s="8" t="s">
        <v>98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1302.2240000000002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99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845.6</v>
      </c>
      <c r="Y14" s="8" t="s">
        <v>99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845.6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/>
      <c r="M15" s="8" t="s">
        <v>100</v>
      </c>
      <c r="N15" s="7"/>
      <c r="O15" s="7"/>
      <c r="P15" s="7"/>
      <c r="Q15" s="7"/>
      <c r="R15" s="7"/>
      <c r="S15" s="7"/>
      <c r="T15" s="7"/>
      <c r="U15" s="3"/>
      <c r="V15" s="4"/>
      <c r="W15" s="15"/>
      <c r="Y15" s="8" t="s">
        <v>100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AI19</f>
        <v>90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90</v>
      </c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31</v>
      </c>
      <c r="Z25" s="3"/>
      <c r="AA25" s="3"/>
      <c r="AB25" s="3"/>
      <c r="AC25" s="3"/>
      <c r="AD25" s="3"/>
      <c r="AE25" s="3"/>
      <c r="AF25" s="3"/>
      <c r="AG25" s="3"/>
      <c r="AH25" s="4"/>
      <c r="AI25" s="5" t="s">
        <v>29</v>
      </c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</f>
        <v>3348.576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5817.728000000001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5907.728000000001</v>
      </c>
    </row>
    <row r="28" spans="1:33" ht="15.75">
      <c r="A28" s="1"/>
      <c r="B28" s="1"/>
      <c r="C28" s="1"/>
      <c r="D28" s="1"/>
      <c r="E28" s="1"/>
      <c r="F28" s="29" t="s">
        <v>37</v>
      </c>
      <c r="G28" s="1"/>
      <c r="H28" s="1"/>
      <c r="I28" s="1"/>
      <c r="M28" s="1"/>
      <c r="N28" s="1"/>
      <c r="O28" s="1"/>
      <c r="P28" s="1"/>
      <c r="Q28" s="1"/>
      <c r="R28" s="29" t="s">
        <v>35</v>
      </c>
      <c r="S28" s="1"/>
      <c r="T28" s="1"/>
      <c r="U28" s="1"/>
      <c r="V28" t="s">
        <v>101</v>
      </c>
      <c r="Y28" s="1"/>
      <c r="Z28" s="1"/>
      <c r="AA28" s="1"/>
      <c r="AB28" s="1"/>
      <c r="AC28" s="1"/>
      <c r="AD28" s="29" t="s">
        <v>33</v>
      </c>
      <c r="AE28" s="1"/>
      <c r="AF28" s="1"/>
      <c r="AG28" s="1"/>
    </row>
    <row r="29" spans="1:35" ht="15">
      <c r="A29" s="2" t="s">
        <v>68</v>
      </c>
      <c r="B29" s="3"/>
      <c r="C29" s="3"/>
      <c r="D29" s="3"/>
      <c r="E29" s="3"/>
      <c r="F29" s="3"/>
      <c r="G29" s="3"/>
      <c r="H29" s="3"/>
      <c r="I29" s="3"/>
      <c r="J29" s="4"/>
      <c r="K29" s="13"/>
      <c r="M29" s="2" t="s">
        <v>86</v>
      </c>
      <c r="N29" s="3"/>
      <c r="O29" s="3"/>
      <c r="P29" s="3"/>
      <c r="Q29" s="3"/>
      <c r="R29" s="3"/>
      <c r="S29" s="3"/>
      <c r="T29" s="3"/>
      <c r="U29" s="3"/>
      <c r="V29" s="4"/>
      <c r="W29" s="13"/>
      <c r="X29" s="17"/>
      <c r="Y29" s="2" t="s">
        <v>84</v>
      </c>
      <c r="Z29" s="3"/>
      <c r="AA29" s="3"/>
      <c r="AB29" s="3"/>
      <c r="AC29" s="3"/>
      <c r="AD29" s="3"/>
      <c r="AE29" s="3"/>
      <c r="AF29" s="3"/>
      <c r="AG29" s="3"/>
      <c r="AH29" s="4"/>
      <c r="AI29" s="13"/>
    </row>
    <row r="30" spans="1:35" ht="15">
      <c r="A30" s="2" t="s">
        <v>67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50116.615999999995</v>
      </c>
      <c r="M30" s="2" t="s">
        <v>87</v>
      </c>
      <c r="N30" s="3"/>
      <c r="O30" s="3"/>
      <c r="P30" s="3"/>
      <c r="Q30" s="3"/>
      <c r="R30" s="3"/>
      <c r="S30" s="3"/>
      <c r="T30" s="3"/>
      <c r="U30" s="3"/>
      <c r="V30" s="4"/>
      <c r="W30" s="13">
        <f>51630.2+864</f>
        <v>52494.2</v>
      </c>
      <c r="X30" s="18">
        <f>K30+K34-K51</f>
        <v>51630.23999999999</v>
      </c>
      <c r="Y30" s="2" t="s">
        <v>85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53872.82399999999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845.6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845.6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845.6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18</v>
      </c>
    </row>
    <row r="33" spans="1:35" ht="15">
      <c r="A33" s="2" t="s">
        <v>76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76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76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7331.352</v>
      </c>
      <c r="M34" s="2" t="s">
        <v>36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7331.352</v>
      </c>
      <c r="Y34" s="2" t="s">
        <v>34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7331.352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3492.328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3492.328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3492.328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177.576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177.576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177.576</v>
      </c>
    </row>
    <row r="38" spans="1:35" ht="15.75">
      <c r="A38" s="8" t="s">
        <v>98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1302.2240000000002</v>
      </c>
      <c r="M38" s="8" t="s">
        <v>98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1302.2240000000002</v>
      </c>
      <c r="Y38" s="8" t="s">
        <v>98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1302.2240000000002</v>
      </c>
    </row>
    <row r="39" spans="1:35" ht="15.75">
      <c r="A39" s="8" t="s">
        <v>99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845.6</v>
      </c>
      <c r="M39" s="8" t="s">
        <v>99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845.6</v>
      </c>
      <c r="Y39" s="8" t="s">
        <v>99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845.6</v>
      </c>
    </row>
    <row r="40" spans="1:35" ht="15.75">
      <c r="A40" s="8" t="s">
        <v>100</v>
      </c>
      <c r="B40" s="7"/>
      <c r="C40" s="7"/>
      <c r="D40" s="7"/>
      <c r="E40" s="7"/>
      <c r="F40" s="7"/>
      <c r="G40" s="7"/>
      <c r="H40" s="7"/>
      <c r="I40" s="3"/>
      <c r="J40" s="4"/>
      <c r="K40" s="15" t="s">
        <v>29</v>
      </c>
      <c r="M40" s="8" t="s">
        <v>100</v>
      </c>
      <c r="N40" s="7"/>
      <c r="O40" s="7"/>
      <c r="P40" s="7"/>
      <c r="Q40" s="7"/>
      <c r="R40" s="7"/>
      <c r="S40" s="7"/>
      <c r="T40" s="7"/>
      <c r="U40" s="3"/>
      <c r="V40" s="4"/>
      <c r="W40" s="15">
        <f>W44</f>
        <v>135</v>
      </c>
      <c r="Y40" s="8" t="s">
        <v>100</v>
      </c>
      <c r="Z40" s="7"/>
      <c r="AA40" s="7"/>
      <c r="AB40" s="7"/>
      <c r="AC40" s="7"/>
      <c r="AD40" s="7"/>
      <c r="AE40" s="7"/>
      <c r="AF40" s="7"/>
      <c r="AG40" s="3"/>
      <c r="AH40" s="4"/>
      <c r="AI40" s="15"/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>
        <v>135</v>
      </c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 t="s">
        <v>29</v>
      </c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23</v>
      </c>
      <c r="Z50" s="3"/>
      <c r="AA50" s="3"/>
      <c r="AB50" s="3"/>
      <c r="AC50" s="3"/>
      <c r="AD50" s="3"/>
      <c r="AE50" s="3"/>
      <c r="AF50" s="3"/>
      <c r="AG50" s="3"/>
      <c r="AH50" s="4"/>
      <c r="AI50" s="5" t="s">
        <v>29</v>
      </c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</f>
        <v>5817.728000000001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5952.728000000001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5817.728000000001</v>
      </c>
    </row>
    <row r="53" spans="5:30" ht="12.75">
      <c r="E53" s="19" t="s">
        <v>19</v>
      </c>
      <c r="R53" s="20" t="s">
        <v>20</v>
      </c>
      <c r="AD53" s="20" t="s">
        <v>21</v>
      </c>
    </row>
    <row r="54" spans="1:35" ht="15">
      <c r="A54" s="2" t="s">
        <v>63</v>
      </c>
      <c r="B54" s="3"/>
      <c r="C54" s="3"/>
      <c r="D54" s="3"/>
      <c r="E54" s="3"/>
      <c r="F54" s="3"/>
      <c r="G54" s="3"/>
      <c r="H54" s="3"/>
      <c r="I54" s="3"/>
      <c r="J54" s="4"/>
      <c r="K54" s="21"/>
      <c r="M54" s="2" t="s">
        <v>89</v>
      </c>
      <c r="N54" s="3"/>
      <c r="O54" s="3"/>
      <c r="P54" s="3"/>
      <c r="Q54" s="3"/>
      <c r="R54" s="3"/>
      <c r="S54" s="3"/>
      <c r="T54" s="3"/>
      <c r="U54" s="3"/>
      <c r="V54" s="4"/>
      <c r="W54" s="21"/>
      <c r="Y54" s="2" t="s">
        <v>92</v>
      </c>
      <c r="Z54" s="3"/>
      <c r="AA54" s="3"/>
      <c r="AB54" s="3"/>
      <c r="AC54" s="3"/>
      <c r="AD54" s="3"/>
      <c r="AE54" s="3"/>
      <c r="AF54" s="3"/>
      <c r="AG54" s="3"/>
      <c r="AH54" s="4"/>
      <c r="AI54" s="21"/>
    </row>
    <row r="55" spans="1:35" ht="15">
      <c r="A55" s="2" t="s">
        <v>62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55386.44799999999</v>
      </c>
      <c r="M55" s="2" t="s">
        <v>90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56900.071999999986</v>
      </c>
      <c r="Y55" s="2" t="s">
        <v>93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58251.69599999998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845.6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845.6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845.6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18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18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18</v>
      </c>
    </row>
    <row r="58" spans="1:35" ht="15">
      <c r="A58" s="2" t="s">
        <v>88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76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91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39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7331.352</v>
      </c>
      <c r="M59" s="2" t="s">
        <v>40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7331.352</v>
      </c>
      <c r="Y59" s="2" t="s">
        <v>41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7331.352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3492.328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3492.328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3492.328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177.576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177.576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177.576</v>
      </c>
    </row>
    <row r="63" spans="1:35" ht="15.75">
      <c r="A63" s="8" t="s">
        <v>98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1302.2240000000002</v>
      </c>
      <c r="M63" s="8" t="s">
        <v>98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1302.2240000000002</v>
      </c>
      <c r="Y63" s="8" t="s">
        <v>98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1302.2240000000002</v>
      </c>
    </row>
    <row r="64" spans="1:35" ht="15.75">
      <c r="A64" s="8" t="s">
        <v>99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845.6</v>
      </c>
      <c r="M64" s="8" t="s">
        <v>99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845.6</v>
      </c>
      <c r="Y64" s="8" t="s">
        <v>99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845.6</v>
      </c>
    </row>
    <row r="65" spans="1:35" ht="15.75">
      <c r="A65" s="8" t="s">
        <v>100</v>
      </c>
      <c r="B65" s="7"/>
      <c r="C65" s="7"/>
      <c r="D65" s="7"/>
      <c r="E65" s="7"/>
      <c r="F65" s="7"/>
      <c r="G65" s="7"/>
      <c r="H65" s="7"/>
      <c r="I65" s="3"/>
      <c r="J65" s="4"/>
      <c r="K65" s="15" t="s">
        <v>29</v>
      </c>
      <c r="M65" s="8" t="s">
        <v>100</v>
      </c>
      <c r="N65" s="7"/>
      <c r="O65" s="7"/>
      <c r="P65" s="7"/>
      <c r="Q65" s="7"/>
      <c r="R65" s="7"/>
      <c r="S65" s="7"/>
      <c r="T65" s="7"/>
      <c r="U65" s="3"/>
      <c r="V65" s="4"/>
      <c r="W65" s="15">
        <f>W75</f>
        <v>162</v>
      </c>
      <c r="Y65" s="8" t="s">
        <v>100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W65</f>
        <v>162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 t="s">
        <v>29</v>
      </c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23</v>
      </c>
      <c r="B75" s="3"/>
      <c r="C75" s="3"/>
      <c r="D75" s="3"/>
      <c r="E75" s="3"/>
      <c r="F75" s="3"/>
      <c r="G75" s="3"/>
      <c r="H75" s="3"/>
      <c r="I75" s="3"/>
      <c r="J75" s="4"/>
      <c r="K75" s="5" t="s">
        <v>29</v>
      </c>
      <c r="M75" s="2" t="s">
        <v>23</v>
      </c>
      <c r="N75" s="3"/>
      <c r="O75" s="3"/>
      <c r="P75" s="3"/>
      <c r="Q75" s="3"/>
      <c r="R75" s="3"/>
      <c r="S75" s="3"/>
      <c r="T75" s="3"/>
      <c r="U75" s="3"/>
      <c r="V75" s="4"/>
      <c r="W75" s="5">
        <f>9*18</f>
        <v>162</v>
      </c>
      <c r="Y75" s="2" t="s">
        <v>23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f>W75</f>
        <v>162</v>
      </c>
    </row>
    <row r="76" spans="1:36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K51</f>
        <v>5817.728000000001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5979.728000000001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5979.728000000001</v>
      </c>
      <c r="AJ76" s="17"/>
    </row>
    <row r="78" spans="5:30" ht="12.75">
      <c r="E78" s="19" t="s">
        <v>24</v>
      </c>
      <c r="R78" s="20" t="s">
        <v>25</v>
      </c>
      <c r="AD78" s="20" t="s">
        <v>26</v>
      </c>
    </row>
    <row r="79" spans="1:35" ht="15">
      <c r="A79" s="2" t="s">
        <v>58</v>
      </c>
      <c r="B79" s="3"/>
      <c r="C79" s="3"/>
      <c r="D79" s="3"/>
      <c r="E79" s="3"/>
      <c r="F79" s="3"/>
      <c r="G79" s="3"/>
      <c r="H79" s="3"/>
      <c r="I79" s="3"/>
      <c r="J79" s="4"/>
      <c r="K79" s="21"/>
      <c r="M79" s="2" t="s">
        <v>96</v>
      </c>
      <c r="N79" s="3"/>
      <c r="O79" s="3"/>
      <c r="P79" s="3"/>
      <c r="Q79" s="3"/>
      <c r="R79" s="3"/>
      <c r="S79" s="3"/>
      <c r="T79" s="3"/>
      <c r="U79" s="3"/>
      <c r="V79" s="4"/>
      <c r="W79" s="21"/>
      <c r="Y79" s="2" t="s">
        <v>94</v>
      </c>
      <c r="Z79" s="3"/>
      <c r="AA79" s="3"/>
      <c r="AB79" s="3"/>
      <c r="AC79" s="3"/>
      <c r="AD79" s="3"/>
      <c r="AE79" s="3"/>
      <c r="AF79" s="3"/>
      <c r="AG79" s="3"/>
      <c r="AH79" s="4"/>
      <c r="AI79" s="21"/>
    </row>
    <row r="80" spans="1:36" ht="15">
      <c r="A80" s="2" t="s">
        <v>57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59603.31999999998</v>
      </c>
      <c r="M80" s="2" t="s">
        <v>97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53738.943999999974</v>
      </c>
      <c r="X80" s="18"/>
      <c r="Y80" s="2" t="s">
        <v>95</v>
      </c>
      <c r="Z80" s="3"/>
      <c r="AA80" s="3"/>
      <c r="AB80" s="3"/>
      <c r="AC80" s="3"/>
      <c r="AD80" s="3"/>
      <c r="AE80" s="3"/>
      <c r="AF80" s="3"/>
      <c r="AG80" s="3"/>
      <c r="AH80" s="4"/>
      <c r="AI80" s="16">
        <f>W80+W84-W101</f>
        <v>48358.56799999997</v>
      </c>
      <c r="AJ80" s="18"/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845.6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845.6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845.6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18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18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18</v>
      </c>
    </row>
    <row r="83" spans="1:35" ht="15">
      <c r="A83" s="2" t="s">
        <v>76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76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76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44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7331.352</v>
      </c>
      <c r="M84" s="2" t="s">
        <v>43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7331.352</v>
      </c>
      <c r="Y84" s="2" t="s">
        <v>42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7331.352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3492.328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3492.328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3492.328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177.576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177.576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177.576</v>
      </c>
    </row>
    <row r="88" spans="1:35" ht="15.75">
      <c r="A88" s="8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1302.2240000000002</v>
      </c>
      <c r="M88" s="8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1302.2240000000002</v>
      </c>
      <c r="Y88" s="8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1302.2240000000002</v>
      </c>
    </row>
    <row r="89" spans="1:35" ht="15.75">
      <c r="A89" s="8" t="s">
        <v>99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845.6</v>
      </c>
      <c r="M89" s="8" t="s">
        <v>99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845.6</v>
      </c>
      <c r="Y89" s="8" t="s">
        <v>99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845.6</v>
      </c>
    </row>
    <row r="90" spans="1:35" ht="15.75">
      <c r="A90" s="8" t="s">
        <v>100</v>
      </c>
      <c r="B90" s="7"/>
      <c r="C90" s="7"/>
      <c r="D90" s="7"/>
      <c r="E90" s="7"/>
      <c r="F90" s="7"/>
      <c r="G90" s="7"/>
      <c r="H90" s="7"/>
      <c r="I90" s="3"/>
      <c r="J90" s="4"/>
      <c r="K90" s="15">
        <f>K91</f>
        <v>7378</v>
      </c>
      <c r="M90" s="8" t="s">
        <v>100</v>
      </c>
      <c r="N90" s="7"/>
      <c r="O90" s="7"/>
      <c r="P90" s="7"/>
      <c r="Q90" s="7"/>
      <c r="R90" s="7"/>
      <c r="S90" s="7"/>
      <c r="T90" s="7"/>
      <c r="U90" s="3"/>
      <c r="V90" s="4"/>
      <c r="W90" s="15">
        <f>W95</f>
        <v>6894</v>
      </c>
      <c r="Y90" s="8" t="s">
        <v>100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AI97</f>
        <v>1250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>
        <v>7378</v>
      </c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 t="s">
        <v>29</v>
      </c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 t="s">
        <v>29</v>
      </c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 t="s">
        <v>29</v>
      </c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>
        <f>4596+2298</f>
        <v>6894</v>
      </c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102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1250</v>
      </c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23</v>
      </c>
      <c r="B100" s="3"/>
      <c r="C100" s="3"/>
      <c r="D100" s="3"/>
      <c r="E100" s="3"/>
      <c r="F100" s="3"/>
      <c r="G100" s="3"/>
      <c r="H100" s="3"/>
      <c r="I100" s="3"/>
      <c r="J100" s="4"/>
      <c r="K100" s="5" t="s">
        <v>29</v>
      </c>
      <c r="M100" s="2" t="s">
        <v>23</v>
      </c>
      <c r="N100" s="3"/>
      <c r="O100" s="3"/>
      <c r="P100" s="3"/>
      <c r="Q100" s="3"/>
      <c r="R100" s="3"/>
      <c r="S100" s="3"/>
      <c r="T100" s="3"/>
      <c r="U100" s="3"/>
      <c r="V100" s="4"/>
      <c r="W100" s="5" t="s">
        <v>29</v>
      </c>
      <c r="Y100" s="2" t="s">
        <v>23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 t="s">
        <v>29</v>
      </c>
    </row>
    <row r="101" spans="1:36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13195.728000000001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12711.728000000001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7067.728000000001</v>
      </c>
      <c r="AJ101" s="18"/>
    </row>
    <row r="103" ht="12.75">
      <c r="AI103" s="18" t="s">
        <v>29</v>
      </c>
    </row>
    <row r="104" ht="12.75">
      <c r="AI104" s="30">
        <f>AI80+AI84-AI101</f>
        <v>48622.191999999966</v>
      </c>
    </row>
    <row r="105" spans="12:35" ht="12.75">
      <c r="L105" s="18"/>
      <c r="AH105" t="s">
        <v>103</v>
      </c>
      <c r="AI105">
        <f>AI89*5</f>
        <v>4228</v>
      </c>
    </row>
    <row r="106" spans="34:35" ht="12.75">
      <c r="AH106" t="s">
        <v>104</v>
      </c>
      <c r="AI106" s="18">
        <f>AI104+AI105</f>
        <v>52850.191999999966</v>
      </c>
    </row>
    <row r="108" ht="12.75">
      <c r="L108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2013-01-20T16:48:25Z</cp:lastPrinted>
  <dcterms:created xsi:type="dcterms:W3CDTF">2012-04-11T04:13:08Z</dcterms:created>
  <dcterms:modified xsi:type="dcterms:W3CDTF">2016-02-25T12:00:17Z</dcterms:modified>
  <cp:category/>
  <cp:version/>
  <cp:contentType/>
  <cp:contentStatus/>
</cp:coreProperties>
</file>