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<sst xmlns="http://schemas.openxmlformats.org/spreadsheetml/2006/main" count="430" uniqueCount="106">
  <si>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</si>
  <si>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</si>
  <si>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</si>
  <si>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</si>
  <si>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</si>
  <si>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</si>
  <si>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</si>
  <si>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</si>
  <si>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</si>
  <si>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</si>
  <si>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</si>
  <si>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</si>
  <si>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</si>
  <si>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</si>
  <si>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</si>
  <si>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</si>
  <si>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</si>
  <si>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</si>
  <si>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</si>
  <si>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</si>
  <si>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</si>
  <si>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</si>
  <si>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</si>
  <si>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</si>
  <si>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</si>
  <si>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</si>
  <si>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</si>
  <si>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</si>
  <si>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</si>
  <si>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</si>
  <si>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</si>
  <si>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</si>
  <si>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</si>
  <si>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</si>
  <si>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</si>
  <si>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</si>
  <si>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</si>
  <si>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</si>
  <si>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</si>
  <si>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</si>
  <si>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</si>
  <si>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</si>
  <si>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</si>
  <si>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</si>
  <si>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</si>
  <si>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</si>
  <si>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</si>
  <si>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ж.Смена входных дверей в местах общего пользования (ремонт качелей)</t>
  </si>
  <si>
    <t>е. Текущий ремонт подъездов (ремонт качелей)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</si>
  <si>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</si>
  <si>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</si>
  <si>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</si>
  <si>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</si>
  <si>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</si>
  <si>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</si>
  <si>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</si>
  <si>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</si>
  <si>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</si>
  <si>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</si>
  <si>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5 ул. Освобождения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</si>
  <si>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</si>
  <si>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</si>
  <si>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</si>
  <si>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</si>
  <si>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5 ул. Освобождения за 2 квартал  </t>
  </si>
  <si>
    <t>6. задолженность за собственниками на 01.07.2015г.</t>
  </si>
  <si>
    <t xml:space="preserve">5.начислено за 2 квартал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</si>
  <si>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</si>
  <si>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</si>
  <si>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5 ул. Освобождения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</si>
  <si>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</si>
  <si>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</si>
  <si>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</si>
  <si>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</si>
  <si>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5 ул. Освобождения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</si>
  <si>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</si>
  <si>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</si>
  <si>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</t>
  </si>
  <si>
    <t>6. задолженность за собственниками на 31.12.2015г.</t>
  </si>
  <si>
    <t xml:space="preserve">коммунальным услугам жилого дома № 5  ул. Освобождения  за январь  </t>
  </si>
  <si>
    <t xml:space="preserve">5. Тариф </t>
  </si>
  <si>
    <t xml:space="preserve">коммунальным услугам жилого дома № 5 ул. Освобождения за февраль  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</si>
  <si>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</si>
  <si>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</si>
  <si>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</si>
  <si>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5  ул. Освобождения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</si>
  <si>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</si>
  <si>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</si>
  <si>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</si>
  <si>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</si>
  <si>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</si>
  <si>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</si>
  <si>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</si>
  <si>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</si>
  <si>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</si>
  <si>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01.09.2015 года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</si>
  <si>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</si>
  <si>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</si>
  <si>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</si>
  <si>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</si>
  <si>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</si>
  <si>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</t>
  </si>
  <si>
    <t>снять за кв. Садировой</t>
  </si>
  <si>
    <t>е. Текущий ремонт подъездов (травили тараканов)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</si>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</sst>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95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59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60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61</v>
      </c>
      <c r="B5" s="3"/>
      <c r="C5" s="3"/>
      <c r="D5" s="3"/>
      <c r="E5" s="3"/>
      <c r="F5" s="3"/>
      <c r="G5" s="3"/>
      <c r="H5" s="3"/>
      <c r="I5" s="3"/>
      <c r="J5" s="4"/>
      <c r="K5" s="13">
        <v>27654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62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20926.752</v>
      </c>
    </row>
    <row r="9" spans="1:11" ht="15">
      <c r="A9" s="2" t="s">
        <v>63</v>
      </c>
      <c r="B9" s="3"/>
      <c r="C9" s="3"/>
      <c r="D9" s="3"/>
      <c r="E9" s="3"/>
      <c r="F9" s="3"/>
      <c r="G9" s="3"/>
      <c r="H9" s="3"/>
      <c r="I9" s="3"/>
      <c r="J9" s="4"/>
      <c r="K9" s="16">
        <v>38042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10021.144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525.672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2569.9519999999998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1668.8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5361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20146.568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64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68</v>
      </c>
      <c r="B31" s="3"/>
      <c r="C31" s="3"/>
      <c r="D31" s="3"/>
      <c r="E31" s="3"/>
      <c r="F31" s="3"/>
      <c r="G31" s="3"/>
      <c r="H31" s="3"/>
      <c r="I31" s="3"/>
      <c r="J31" s="4"/>
      <c r="K31" s="13"/>
    </row>
    <row r="32" spans="1:11" ht="15">
      <c r="A32" s="2" t="s">
        <v>67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28434.184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K6</f>
        <v>834.4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f>K7</f>
        <v>18</v>
      </c>
    </row>
    <row r="35" spans="1:11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21702.744</v>
      </c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6">
        <v>37906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10338.215999999999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525.672</v>
      </c>
    </row>
    <row r="40" spans="1:11" ht="15.75">
      <c r="A40" s="8" t="s">
        <v>98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3854.928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2503.2</v>
      </c>
    </row>
    <row r="42" spans="1:11" ht="15.75">
      <c r="A42" s="8" t="s">
        <v>100</v>
      </c>
      <c r="B42" s="7"/>
      <c r="C42" s="7"/>
      <c r="D42" s="7"/>
      <c r="E42" s="7"/>
      <c r="F42" s="7"/>
      <c r="G42" s="7"/>
      <c r="H42" s="7"/>
      <c r="I42" s="3"/>
      <c r="J42" s="4"/>
      <c r="K42" s="15">
        <f>Лист2!K40+Лист2!W40+Лист2!AI40</f>
        <v>4529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21751.016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69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70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28</v>
      </c>
      <c r="L58" s="17"/>
    </row>
    <row r="59" spans="1:12" ht="15">
      <c r="A59" s="2" t="s">
        <v>71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28385.912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834.4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18</v>
      </c>
    </row>
    <row r="62" spans="1:11" ht="15">
      <c r="A62" s="2" t="s">
        <v>72</v>
      </c>
      <c r="B62" s="3"/>
      <c r="C62" s="3"/>
      <c r="D62" s="3"/>
      <c r="E62" s="3"/>
      <c r="F62" s="3"/>
      <c r="G62" s="3"/>
      <c r="H62" s="3"/>
      <c r="I62" s="3"/>
      <c r="J62" s="4"/>
      <c r="K62" s="16">
        <f>Лист2!AI59+Лист2!W59+Лист2!K59</f>
        <v>21270.110999999997</v>
      </c>
    </row>
    <row r="63" spans="1:11" ht="15">
      <c r="A63" s="2" t="s">
        <v>73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28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Лист2!K61+Лист2!W61+Лист2!AI61</f>
        <v>10132.128999999999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Лист2!K62*2+165</f>
        <v>515.448</v>
      </c>
    </row>
    <row r="67" spans="1:11" ht="15.75">
      <c r="A67" s="8" t="s">
        <v>98</v>
      </c>
      <c r="B67" s="3"/>
      <c r="C67" s="3"/>
      <c r="D67" s="3"/>
      <c r="E67" s="3"/>
      <c r="F67" s="3"/>
      <c r="G67" s="3"/>
      <c r="H67" s="3"/>
      <c r="I67" s="3"/>
      <c r="J67" s="4"/>
      <c r="K67" s="16">
        <f>Лист2!K63*2+Лист2!AI63</f>
        <v>3778.082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Лист2!AI64+Лист2!W64*2</f>
        <v>2453.3</v>
      </c>
    </row>
    <row r="69" spans="1:11" ht="15.75">
      <c r="A69" s="8" t="s">
        <v>100</v>
      </c>
      <c r="B69" s="7"/>
      <c r="C69" s="7"/>
      <c r="D69" s="7"/>
      <c r="E69" s="7"/>
      <c r="F69" s="7"/>
      <c r="G69" s="7"/>
      <c r="H69" s="7"/>
      <c r="I69" s="3"/>
      <c r="J69" s="4"/>
      <c r="K69" s="15">
        <f>Лист2!AI65+Лист2!W65+Лист2!K65</f>
        <v>6822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23700.959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74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75</v>
      </c>
      <c r="B85" s="3"/>
      <c r="C85" s="3"/>
      <c r="D85" s="3"/>
      <c r="E85" s="3"/>
      <c r="F85" s="3"/>
      <c r="G85" s="3"/>
      <c r="H85" s="3"/>
      <c r="I85" s="3"/>
      <c r="J85" s="4"/>
      <c r="K85" s="13" t="s">
        <v>28</v>
      </c>
      <c r="L85" s="17"/>
    </row>
    <row r="86" spans="1:12" ht="15">
      <c r="A86" s="2" t="s">
        <v>76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K59+K62-K80-4073</f>
        <v>21882.064000000002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834.4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18</v>
      </c>
    </row>
    <row r="89" spans="1:11" ht="15">
      <c r="A89" s="2" t="s">
        <v>77</v>
      </c>
      <c r="B89" s="3"/>
      <c r="C89" s="3"/>
      <c r="D89" s="3"/>
      <c r="E89" s="3"/>
      <c r="F89" s="3"/>
      <c r="G89" s="3"/>
      <c r="H89" s="3"/>
      <c r="I89" s="3"/>
      <c r="J89" s="4"/>
      <c r="K89" s="16">
        <f>Лист2!K84*3</f>
        <v>20404.845</v>
      </c>
    </row>
    <row r="90" spans="1:11" ht="15">
      <c r="A90" s="2" t="s">
        <v>78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Лист2!K86*3</f>
        <v>9719.955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Лист2!K87*3</f>
        <v>494.235</v>
      </c>
    </row>
    <row r="94" spans="1:11" ht="15.75">
      <c r="A94" s="8" t="s">
        <v>98</v>
      </c>
      <c r="B94" s="3"/>
      <c r="C94" s="3"/>
      <c r="D94" s="3"/>
      <c r="E94" s="3"/>
      <c r="F94" s="3"/>
      <c r="G94" s="3"/>
      <c r="H94" s="3"/>
      <c r="I94" s="3"/>
      <c r="J94" s="4"/>
      <c r="K94" s="16">
        <f>Лист2!K88*3</f>
        <v>3624.3900000000003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Лист2!K89*3</f>
        <v>2353.5</v>
      </c>
    </row>
    <row r="96" spans="1:11" ht="15.75">
      <c r="A96" s="8" t="s">
        <v>100</v>
      </c>
      <c r="B96" s="7"/>
      <c r="C96" s="7"/>
      <c r="D96" s="7"/>
      <c r="E96" s="7"/>
      <c r="F96" s="7"/>
      <c r="G96" s="7"/>
      <c r="H96" s="7"/>
      <c r="I96" s="3"/>
      <c r="J96" s="4"/>
      <c r="K96" s="15">
        <f>Лист2!AI90+Лист2!W90+Лист2!K90</f>
        <v>17228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15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33420.08</v>
      </c>
    </row>
    <row r="109" spans="1:11" ht="15">
      <c r="A109" s="2" t="s">
        <v>49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27654</v>
      </c>
    </row>
    <row r="110" spans="1:11" ht="15">
      <c r="A110" s="22" t="s">
        <v>50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K89+K62+K35+K8</f>
        <v>84304.45199999999</v>
      </c>
    </row>
    <row r="111" spans="1:11" ht="15">
      <c r="A111" s="23" t="s">
        <v>51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99018.623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52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53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2" ht="15">
      <c r="A117" s="2" t="s">
        <v>54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12790</v>
      </c>
      <c r="L117" s="21"/>
    </row>
    <row r="118" spans="1:11" ht="15">
      <c r="A118" s="2" t="s">
        <v>55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56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57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28</v>
      </c>
    </row>
    <row r="121" spans="1:11" ht="15">
      <c r="A121" s="2" t="s">
        <v>58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6"/>
  <sheetViews>
    <sheetView tabSelected="1" workbookViewId="0" topLeftCell="U74">
      <selection activeCell="AI106" sqref="AI106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79</v>
      </c>
      <c r="C2" s="1"/>
      <c r="D2" s="1"/>
      <c r="E2" s="1"/>
      <c r="F2" s="1"/>
      <c r="G2" s="1"/>
      <c r="H2" s="1"/>
      <c r="I2" s="1"/>
      <c r="M2" s="1"/>
      <c r="N2" s="1" t="s">
        <v>81</v>
      </c>
      <c r="O2" s="1"/>
      <c r="P2" s="1"/>
      <c r="Q2" s="1"/>
      <c r="R2" s="1"/>
      <c r="S2" s="1"/>
      <c r="T2" s="1"/>
      <c r="U2" s="1"/>
      <c r="Y2" s="1"/>
      <c r="Z2" s="1" t="s">
        <v>85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60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83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86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61</v>
      </c>
      <c r="B5" s="3"/>
      <c r="C5" s="3"/>
      <c r="D5" s="3"/>
      <c r="E5" s="3"/>
      <c r="F5" s="3"/>
      <c r="G5" s="3"/>
      <c r="H5" s="3"/>
      <c r="I5" s="3"/>
      <c r="J5" s="4"/>
      <c r="K5" s="13">
        <v>27654</v>
      </c>
      <c r="M5" s="2" t="s">
        <v>84</v>
      </c>
      <c r="N5" s="3"/>
      <c r="O5" s="3"/>
      <c r="P5" s="3"/>
      <c r="Q5" s="3"/>
      <c r="R5" s="3"/>
      <c r="S5" s="3"/>
      <c r="T5" s="3"/>
      <c r="U5" s="3"/>
      <c r="V5" s="4"/>
      <c r="W5" s="13">
        <f>K5:K6+K9-K26</f>
        <v>29875.032</v>
      </c>
      <c r="Y5" s="2" t="s">
        <v>87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27678.608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834.4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834.4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834.4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80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82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82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6458.256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7234.248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7234.248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3129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3446.0719999999997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3446.0719999999997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175.224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175.224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175.224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1284.9759999999999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1284.9759999999999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834.4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834.4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K17+K25</f>
        <v>933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W19+W20+W25</f>
        <v>3690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738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>
        <v>771</v>
      </c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 t="s">
        <v>28</v>
      </c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28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>
        <f>690+540</f>
        <v>1230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576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>
        <v>2298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4237.224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9430.671999999999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6478.672</v>
      </c>
    </row>
    <row r="28" spans="1:33" ht="15.75">
      <c r="A28" s="1"/>
      <c r="B28" s="1"/>
      <c r="C28" s="1"/>
      <c r="D28" s="1"/>
      <c r="E28" s="1"/>
      <c r="F28" s="29" t="s">
        <v>37</v>
      </c>
      <c r="G28" s="1"/>
      <c r="H28" s="1"/>
      <c r="I28" s="1"/>
      <c r="M28" s="1"/>
      <c r="N28" s="1"/>
      <c r="O28" s="1"/>
      <c r="P28" s="1"/>
      <c r="Q28" s="1"/>
      <c r="R28" s="29" t="s">
        <v>35</v>
      </c>
      <c r="S28" s="1"/>
      <c r="T28" s="1"/>
      <c r="U28" s="1"/>
      <c r="Y28" s="1"/>
      <c r="Z28" s="1"/>
      <c r="AA28" s="1"/>
      <c r="AB28" s="1"/>
      <c r="AC28" s="1"/>
      <c r="AD28" s="29" t="s">
        <v>33</v>
      </c>
      <c r="AE28" s="1"/>
      <c r="AF28" s="1"/>
      <c r="AG28" s="1"/>
    </row>
    <row r="29" spans="1:35" ht="15">
      <c r="A29" s="2" t="s">
        <v>68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90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67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28434.184</v>
      </c>
      <c r="M30" s="2" t="s">
        <v>91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26531.760000000002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27054.336000000003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834.4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834.4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834.4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82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82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82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7234.248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7234.248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7234.248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3446.0719999999997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3446.0719999999997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 aca="true" t="shared" si="0" ref="AI36:AI41">W36</f>
        <v>3446.0719999999997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175.224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175.224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 t="shared" si="0"/>
        <v>175.224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1284.9759999999999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1284.9759999999999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 t="shared" si="0"/>
        <v>1284.9759999999999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834.4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834.4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 t="shared" si="0"/>
        <v>834.4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K44+K46+K50</f>
        <v>3396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>
        <f>W44+W50</f>
        <v>971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162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>
        <f t="shared" si="0"/>
        <v>0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>
        <v>406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v>809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48</v>
      </c>
      <c r="B46" s="3"/>
      <c r="C46" s="3"/>
      <c r="D46" s="3"/>
      <c r="E46" s="3"/>
      <c r="F46" s="3"/>
      <c r="G46" s="3"/>
      <c r="H46" s="3"/>
      <c r="I46" s="3"/>
      <c r="J46" s="4"/>
      <c r="K46" s="5">
        <f>1610+1218</f>
        <v>2828</v>
      </c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28</v>
      </c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47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28</v>
      </c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162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9136.671999999999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6711.672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5902.672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6" ht="15">
      <c r="A54" s="2" t="s">
        <v>70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28</v>
      </c>
      <c r="M54" s="2" t="s">
        <v>92</v>
      </c>
      <c r="N54" s="3"/>
      <c r="O54" s="3"/>
      <c r="P54" s="3"/>
      <c r="Q54" s="3"/>
      <c r="R54" s="3"/>
      <c r="S54" s="3"/>
      <c r="T54" s="3"/>
      <c r="U54" s="3"/>
      <c r="V54" s="4"/>
      <c r="W54" s="13" t="s">
        <v>28</v>
      </c>
      <c r="X54" s="17"/>
      <c r="Y54" s="2" t="s">
        <v>95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28</v>
      </c>
      <c r="AJ54" s="17"/>
    </row>
    <row r="55" spans="1:37" ht="15">
      <c r="A55" s="2" t="s">
        <v>71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28385.912000000004</v>
      </c>
      <c r="M55" s="2" t="s">
        <v>93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26809.488000000005</v>
      </c>
      <c r="Y55" s="2" t="s">
        <v>94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25117.064000000006</v>
      </c>
      <c r="AJ55">
        <v>-4072.75</v>
      </c>
      <c r="AK55" t="s">
        <v>102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834.4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834.4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834.4-49.9</f>
        <v>784.5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82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30" t="s">
        <v>82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82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7234.248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7234.248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AI56*AI58</f>
        <v>6801.615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3446.0719999999997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3446.0719999999997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AI56*4.13</f>
        <v>3239.985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175.224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175.224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AI56*0.21</f>
        <v>164.745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1284.9759999999999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1284.9759999999999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AI56*1.54</f>
        <v>1208.13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834.4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834.4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AI56*1</f>
        <v>784.5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>
        <f>K66+K69+K75</f>
        <v>3070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W66+W69+W70+W75</f>
        <v>3186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AI69+AI75</f>
        <v>566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>
        <v>812</v>
      </c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>
        <v>405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f>1558+538</f>
        <v>2096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>
        <v>704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404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28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>
        <v>1915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101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28</v>
      </c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162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162</v>
      </c>
    </row>
    <row r="76" spans="1:36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8810.671999999999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8926.671999999999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5963.360000000001</v>
      </c>
      <c r="AJ76" s="21">
        <f>AI76+W76+K76</f>
        <v>23700.703999999998</v>
      </c>
    </row>
    <row r="78" spans="5:30" ht="12.75">
      <c r="E78" s="19" t="s">
        <v>24</v>
      </c>
      <c r="R78" s="20" t="s">
        <v>25</v>
      </c>
      <c r="AD78" s="20" t="s">
        <v>26</v>
      </c>
    </row>
    <row r="79" spans="1:36" ht="15">
      <c r="A79" s="2" t="s">
        <v>75</v>
      </c>
      <c r="B79" s="3"/>
      <c r="C79" s="3"/>
      <c r="D79" s="3"/>
      <c r="E79" s="3"/>
      <c r="F79" s="3"/>
      <c r="G79" s="3"/>
      <c r="H79" s="3"/>
      <c r="I79" s="3"/>
      <c r="J79" s="4"/>
      <c r="K79" s="13" t="s">
        <v>28</v>
      </c>
      <c r="L79" s="17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3" t="s">
        <v>28</v>
      </c>
      <c r="X79" s="17"/>
      <c r="Y79" s="2" t="s">
        <v>42</v>
      </c>
      <c r="Z79" s="3"/>
      <c r="AA79" s="3"/>
      <c r="AB79" s="3"/>
      <c r="AC79" s="3"/>
      <c r="AD79" s="3"/>
      <c r="AE79" s="3"/>
      <c r="AF79" s="3"/>
      <c r="AG79" s="3"/>
      <c r="AH79" s="4"/>
      <c r="AI79" s="13" t="s">
        <v>28</v>
      </c>
      <c r="AJ79" s="17"/>
    </row>
    <row r="80" spans="1:35" ht="15">
      <c r="A80" s="2" t="s">
        <v>76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AI55+AI59-AI76-4073</f>
        <v>21882.319000000003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8680.574</v>
      </c>
      <c r="Y80" s="2" t="s">
        <v>43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9922.829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AI56</f>
        <v>784.5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784.5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784.5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82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29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46</v>
      </c>
      <c r="B84" s="3"/>
      <c r="C84" s="3"/>
      <c r="D84" s="3"/>
      <c r="E84" s="3"/>
      <c r="F84" s="3"/>
      <c r="G84" s="3"/>
      <c r="H84" s="3"/>
      <c r="I84" s="3"/>
      <c r="J84" s="4"/>
      <c r="K84" s="16">
        <f>AI59</f>
        <v>6801.615</v>
      </c>
      <c r="M84" s="2" t="s">
        <v>45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6801.615</v>
      </c>
      <c r="Y84" s="2" t="s">
        <v>44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6801.615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AI61</f>
        <v>3239.985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3239.985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3239.985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AI62</f>
        <v>164.745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164.745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164.745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AI63</f>
        <v>1208.13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1208.13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1208.13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AI64</f>
        <v>784.5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784.5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784.5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>
        <f>K94+K96+K100</f>
        <v>14606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W100</f>
        <v>162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AI95+AI100</f>
        <v>2460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 t="s">
        <v>28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 t="s">
        <v>28</v>
      </c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v>809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28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28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2298</v>
      </c>
    </row>
    <row r="96" spans="1:35" ht="15">
      <c r="A96" s="2" t="s">
        <v>103</v>
      </c>
      <c r="B96" s="3"/>
      <c r="C96" s="3"/>
      <c r="D96" s="3"/>
      <c r="E96" s="3"/>
      <c r="F96" s="3"/>
      <c r="G96" s="3"/>
      <c r="H96" s="3"/>
      <c r="I96" s="3"/>
      <c r="J96" s="4"/>
      <c r="K96" s="5">
        <v>13635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162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162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162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20003.36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5559.360000000001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7857.360000000001</v>
      </c>
    </row>
    <row r="103" ht="12.75">
      <c r="AI103" s="21" t="s">
        <v>28</v>
      </c>
    </row>
    <row r="104" ht="12.75">
      <c r="AI104" s="31">
        <f>AI80+AI84-AI101</f>
        <v>8867.083999999999</v>
      </c>
    </row>
    <row r="105" spans="34:35" ht="12.75">
      <c r="AH105" t="s">
        <v>104</v>
      </c>
      <c r="AI105">
        <f>AI89*5</f>
        <v>3922.5</v>
      </c>
    </row>
    <row r="106" spans="32:35" ht="12.75">
      <c r="AF106" t="s">
        <v>28</v>
      </c>
      <c r="AH106" t="s">
        <v>105</v>
      </c>
      <c r="AI106" s="21">
        <f>AI104+AI105</f>
        <v>12789.583999999999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2013-09-27T07:10:04Z</cp:lastPrinted>
  <dcterms:created xsi:type="dcterms:W3CDTF">2012-04-11T04:13:08Z</dcterms:created>
  <dcterms:modified xsi:type="dcterms:W3CDTF">2016-02-25T11:50:43Z</dcterms:modified>
  <cp:category/>
  <cp:version/>
  <cp:contentType/>
  <cp:contentStatus/>
</cp:coreProperties>
</file>