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<sst xmlns="http://schemas.openxmlformats.org/spreadsheetml/2006/main" count="411" uniqueCount="106">
  <si>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</si>
  <si>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</si>
  <si>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</si>
  <si>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</si>
  <si>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</si>
  <si>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</si>
  <si>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</si>
  <si>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</si>
  <si>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</si>
  <si>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</si>
  <si>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</si>
  <si>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</si>
  <si>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</si>
  <si>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</si>
  <si>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</si>
  <si>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 xml:space="preserve">к. Прочие работы </t>
  </si>
  <si>
    <t>Ведомость доходов и расходов по управлению, содержанию и текущему ремонту,</t>
  </si>
  <si>
    <t>к. Прочие работы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</si>
  <si>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</si>
  <si>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</si>
  <si>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</si>
  <si>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</si>
  <si>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</si>
  <si>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</si>
  <si>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</si>
  <si>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</si>
  <si>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</si>
  <si>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</si>
  <si>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</si>
  <si>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>5. Тариф на 2014 год</t>
  </si>
  <si>
    <t xml:space="preserve">6.начислено за январь   </t>
  </si>
  <si>
    <t xml:space="preserve"> </t>
  </si>
  <si>
    <t xml:space="preserve">6.начислено за февраль    </t>
  </si>
  <si>
    <t xml:space="preserve">6.начислено за март  </t>
  </si>
  <si>
    <t>июнь</t>
  </si>
  <si>
    <t xml:space="preserve">6.начислено за июнь   </t>
  </si>
  <si>
    <t>май</t>
  </si>
  <si>
    <t xml:space="preserve">6.начислено за май   </t>
  </si>
  <si>
    <t xml:space="preserve">6.начислено за апрель   </t>
  </si>
  <si>
    <t>апрель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</si>
  <si>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</si>
  <si>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</si>
  <si>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</si>
  <si>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</si>
  <si>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</si>
  <si>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</si>
  <si>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</si>
  <si>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</si>
  <si>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</si>
  <si>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 </t>
  </si>
  <si>
    <t xml:space="preserve">коммунальным услугам жилого дома № 8 ул. Новая за 1 квартал  </t>
  </si>
  <si>
    <t>6. задолженность за собственниками  на 01.04.2015г.</t>
  </si>
  <si>
    <t xml:space="preserve">5.начислено за 1 квартал 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</si>
  <si>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</si>
  <si>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</si>
  <si>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коммунальным услугам жилого дома № 8  ул. Новая  за январь  </t>
  </si>
  <si>
    <t xml:space="preserve">5. Тариф  </t>
  </si>
  <si>
    <t xml:space="preserve">коммунальным услугам жилого дома № 8 ул. Новая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</si>
  <si>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</si>
  <si>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</si>
  <si>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коммунальным услугам жилого дома № 8  ул. Новая 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</si>
  <si>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</si>
  <si>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</si>
  <si>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</si>
  <si>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</si>
  <si>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</si>
  <si>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</si>
  <si>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</si>
  <si>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</si>
  <si>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</si>
  <si>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</si>
  <si>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 Тариф </t>
  </si>
  <si>
    <t>1. Задолженность по содержанию и текущему ремонту жилого дома на 01.10.2015года</t>
  </si>
  <si>
    <t>2. Остаток денежных средств по содержанию и текущему ремонту жилого дома на 01.10.2015г.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</si>
  <si>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</si>
  <si>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</si>
  <si>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</si>
  <si>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</si>
  <si>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 xml:space="preserve">коммунальным услугам жилого дома № 8 ул. Новая за 2 квартал  </t>
  </si>
  <si>
    <t>1. Задолженность по содержанию и текущему ремонту жилого дома на 01.04.2015года</t>
  </si>
  <si>
    <t xml:space="preserve">5.начислено за 2 квартал </t>
  </si>
  <si>
    <t>6. задолженность за собственниками на 01.07.2015 г.</t>
  </si>
  <si>
    <t xml:space="preserve">коммунальным услугам жилого дома № 8 ул. Новая за 3 квартал </t>
  </si>
  <si>
    <t xml:space="preserve">5.начислено за 3 квартал  </t>
  </si>
  <si>
    <t>6. задолженность за собственниками на 01.10.2015г.</t>
  </si>
  <si>
    <t xml:space="preserve">коммунальным услугам жилого дома № 8 ул. Новая за 4 квартал  </t>
  </si>
  <si>
    <t>1. Задолженность по содержанию и текущему ремонту жилого дома на 01.10.2015 года</t>
  </si>
  <si>
    <t xml:space="preserve">5.начислено за 4 квартал 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</si>
  <si>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</si>
  <si>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</si>
  <si>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</si>
  <si>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</si>
  <si>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</si>
  <si>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</si>
  <si>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</si>
  <si>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</si>
  <si>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</si>
  <si>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</si>
  <si>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</si>
  <si>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</si>
  <si>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</si>
  <si>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</si>
  <si>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(ремонт крыши)</t>
  </si>
  <si>
    <t>к. Прочие работы (обследование дома)</t>
  </si>
  <si>
    <t>добавить за вдпо</t>
  </si>
  <si>
    <t>итого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</si>
</sst>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workbookViewId="0" topLeftCell="A86">
      <selection activeCell="K117" sqref="K11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50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53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54</v>
      </c>
      <c r="B5" s="3"/>
      <c r="C5" s="3"/>
      <c r="D5" s="3"/>
      <c r="E5" s="3"/>
      <c r="F5" s="3"/>
      <c r="G5" s="3"/>
      <c r="H5" s="3"/>
      <c r="I5" s="3"/>
      <c r="J5" s="4"/>
      <c r="K5" s="13">
        <v>30796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197.1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4</v>
      </c>
    </row>
    <row r="8" spans="1:11" ht="15">
      <c r="A8" s="2" t="s">
        <v>52</v>
      </c>
      <c r="B8" s="3"/>
      <c r="C8" s="3"/>
      <c r="D8" s="3"/>
      <c r="E8" s="3"/>
      <c r="F8" s="3"/>
      <c r="G8" s="3"/>
      <c r="H8" s="3"/>
      <c r="I8" s="3"/>
      <c r="J8" s="4"/>
      <c r="K8" s="16">
        <f>Лист2!W9+Лист2!AI9+Лист2!K9</f>
        <v>4803.326999999999</v>
      </c>
    </row>
    <row r="9" spans="1:11" ht="15">
      <c r="A9" s="2" t="s">
        <v>51</v>
      </c>
      <c r="B9" s="3"/>
      <c r="C9" s="3"/>
      <c r="D9" s="3"/>
      <c r="E9" s="3"/>
      <c r="F9" s="3"/>
      <c r="G9" s="3"/>
      <c r="H9" s="3"/>
      <c r="I9" s="3"/>
      <c r="J9" s="4"/>
      <c r="K9" s="16">
        <v>371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23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Лист2!K11+Лист2!W11+Лист2!AI11</f>
        <v>2367.171</v>
      </c>
    </row>
    <row r="12" spans="1:11" ht="15.75">
      <c r="A12" s="8" t="s">
        <v>19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124.173</v>
      </c>
    </row>
    <row r="13" spans="1:11" ht="15.75">
      <c r="A13" s="8" t="s">
        <v>99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607.068</v>
      </c>
    </row>
    <row r="14" spans="1:11" ht="15.75">
      <c r="A14" s="8" t="s">
        <v>100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394.2</v>
      </c>
    </row>
    <row r="15" spans="1:11" ht="15.75">
      <c r="A15" s="8" t="s">
        <v>101</v>
      </c>
      <c r="B15" s="7"/>
      <c r="C15" s="7"/>
      <c r="D15" s="7"/>
      <c r="E15" s="7"/>
      <c r="F15" s="7"/>
      <c r="G15" s="7"/>
      <c r="H15" s="7"/>
      <c r="I15" s="3"/>
      <c r="J15" s="4"/>
      <c r="K15" s="15"/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15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</f>
        <v>3492.612</v>
      </c>
    </row>
    <row r="28" spans="1:9" ht="15">
      <c r="A28" s="1"/>
      <c r="B28" s="1" t="s">
        <v>16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 t="s">
        <v>78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11" ht="15">
      <c r="A31" s="2" t="s">
        <v>79</v>
      </c>
      <c r="B31" s="3"/>
      <c r="C31" s="3"/>
      <c r="D31" s="3"/>
      <c r="E31" s="3"/>
      <c r="F31" s="3"/>
      <c r="G31" s="3"/>
      <c r="H31" s="3"/>
      <c r="I31" s="3"/>
      <c r="J31" s="4"/>
      <c r="K31" s="13" t="s">
        <v>31</v>
      </c>
    </row>
    <row r="32" spans="1:11" ht="15">
      <c r="A32" s="2" t="s">
        <v>68</v>
      </c>
      <c r="B32" s="3"/>
      <c r="C32" s="3"/>
      <c r="D32" s="3"/>
      <c r="E32" s="3"/>
      <c r="F32" s="3"/>
      <c r="G32" s="3"/>
      <c r="H32" s="3"/>
      <c r="I32" s="3"/>
      <c r="J32" s="4"/>
      <c r="K32" s="13">
        <f>K5+K8-K26</f>
        <v>32106.714999999997</v>
      </c>
    </row>
    <row r="33" spans="1:11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4">
        <v>197.1</v>
      </c>
    </row>
    <row r="34" spans="1:11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5">
        <v>4</v>
      </c>
    </row>
    <row r="35" spans="1:11" ht="15">
      <c r="A35" s="2" t="s">
        <v>80</v>
      </c>
      <c r="B35" s="3"/>
      <c r="C35" s="3"/>
      <c r="D35" s="3"/>
      <c r="E35" s="3"/>
      <c r="F35" s="3"/>
      <c r="G35" s="3"/>
      <c r="H35" s="3"/>
      <c r="I35" s="3"/>
      <c r="J35" s="4"/>
      <c r="K35" s="16">
        <f>Лист2!W34*3</f>
        <v>5233.004999999999</v>
      </c>
    </row>
    <row r="36" spans="1:11" ht="15">
      <c r="A36" s="2" t="s">
        <v>81</v>
      </c>
      <c r="B36" s="3"/>
      <c r="C36" s="3"/>
      <c r="D36" s="3"/>
      <c r="E36" s="3"/>
      <c r="F36" s="3"/>
      <c r="G36" s="3"/>
      <c r="H36" s="3"/>
      <c r="I36" s="3"/>
      <c r="J36" s="4"/>
      <c r="K36" s="16">
        <v>1959</v>
      </c>
    </row>
    <row r="37" spans="1:11" ht="15.75">
      <c r="A37" s="2"/>
      <c r="B37" s="7" t="s">
        <v>2</v>
      </c>
      <c r="C37" s="7"/>
      <c r="D37" s="3"/>
      <c r="E37" s="3"/>
      <c r="F37" s="3"/>
      <c r="G37" s="3"/>
      <c r="H37" s="3"/>
      <c r="I37" s="3"/>
      <c r="J37" s="4"/>
      <c r="K37" s="16"/>
    </row>
    <row r="38" spans="1:11" ht="15.75">
      <c r="A38" s="8" t="s">
        <v>23</v>
      </c>
      <c r="B38" s="3"/>
      <c r="C38" s="3"/>
      <c r="D38" s="3"/>
      <c r="E38" s="3"/>
      <c r="F38" s="3"/>
      <c r="G38" s="3"/>
      <c r="H38" s="3"/>
      <c r="I38" s="3"/>
      <c r="J38" s="4"/>
      <c r="K38" s="16">
        <f>Лист2!W36*3</f>
        <v>2442.0689999999995</v>
      </c>
    </row>
    <row r="39" spans="1:11" ht="15.75">
      <c r="A39" s="8" t="s">
        <v>19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Лист2!W37*3</f>
        <v>124.173</v>
      </c>
    </row>
    <row r="40" spans="1:11" ht="15.75">
      <c r="A40" s="8" t="s">
        <v>99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Лист2!W38*3</f>
        <v>910.602</v>
      </c>
    </row>
    <row r="41" spans="1:11" ht="15.75">
      <c r="A41" s="8" t="s">
        <v>100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Лист2!W39*3</f>
        <v>591.3</v>
      </c>
    </row>
    <row r="42" spans="1:11" ht="15.75">
      <c r="A42" s="8" t="s">
        <v>101</v>
      </c>
      <c r="B42" s="7"/>
      <c r="C42" s="7"/>
      <c r="D42" s="7"/>
      <c r="E42" s="7"/>
      <c r="F42" s="7"/>
      <c r="G42" s="7"/>
      <c r="H42" s="7"/>
      <c r="I42" s="3"/>
      <c r="J42" s="4"/>
      <c r="K42" s="16">
        <f>Лист2!K40+Лист2!AI40</f>
        <v>10729</v>
      </c>
    </row>
    <row r="43" spans="1:11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1"/>
      <c r="K47" s="5"/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12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15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16">
        <f>K38+K39+K40+K41+K42</f>
        <v>14797.144</v>
      </c>
    </row>
    <row r="55" spans="1:9" ht="15">
      <c r="A55" s="1"/>
      <c r="B55" s="1" t="s">
        <v>16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82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1" ht="15">
      <c r="A58" s="2" t="s">
        <v>69</v>
      </c>
      <c r="B58" s="3"/>
      <c r="C58" s="3"/>
      <c r="D58" s="3"/>
      <c r="E58" s="3"/>
      <c r="F58" s="3"/>
      <c r="G58" s="3"/>
      <c r="H58" s="3"/>
      <c r="I58" s="3"/>
      <c r="J58" s="4"/>
      <c r="K58" s="13"/>
    </row>
    <row r="59" spans="1:12" ht="15">
      <c r="A59" s="2" t="s">
        <v>70</v>
      </c>
      <c r="B59" s="3"/>
      <c r="C59" s="3"/>
      <c r="D59" s="3"/>
      <c r="E59" s="3"/>
      <c r="F59" s="3"/>
      <c r="G59" s="3"/>
      <c r="H59" s="3"/>
      <c r="I59" s="3"/>
      <c r="J59" s="4"/>
      <c r="K59" s="13">
        <f>K32+K35-K53</f>
        <v>22542.575999999994</v>
      </c>
      <c r="L59" s="17"/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4">
        <f>K33</f>
        <v>197.1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5">
        <f>K34</f>
        <v>4</v>
      </c>
    </row>
    <row r="62" spans="1:11" ht="15">
      <c r="A62" s="2" t="s">
        <v>83</v>
      </c>
      <c r="B62" s="3"/>
      <c r="C62" s="3"/>
      <c r="D62" s="3"/>
      <c r="E62" s="3"/>
      <c r="F62" s="3"/>
      <c r="G62" s="3"/>
      <c r="H62" s="3"/>
      <c r="I62" s="3"/>
      <c r="J62" s="4"/>
      <c r="K62" s="16">
        <f>K35</f>
        <v>5233.004999999999</v>
      </c>
    </row>
    <row r="63" spans="1:11" ht="15">
      <c r="A63" s="2" t="s">
        <v>84</v>
      </c>
      <c r="B63" s="3"/>
      <c r="C63" s="3"/>
      <c r="D63" s="3"/>
      <c r="E63" s="3"/>
      <c r="F63" s="3"/>
      <c r="G63" s="3"/>
      <c r="H63" s="3"/>
      <c r="I63" s="3"/>
      <c r="J63" s="4"/>
      <c r="K63" s="16"/>
    </row>
    <row r="64" spans="1:11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15"/>
    </row>
    <row r="65" spans="1:11" ht="15.75">
      <c r="A65" s="8" t="s">
        <v>23</v>
      </c>
      <c r="B65" s="3"/>
      <c r="C65" s="3"/>
      <c r="D65" s="3"/>
      <c r="E65" s="3"/>
      <c r="F65" s="3"/>
      <c r="G65" s="3"/>
      <c r="H65" s="3"/>
      <c r="I65" s="3"/>
      <c r="J65" s="4"/>
      <c r="K65" s="16">
        <f>K38</f>
        <v>2442.0689999999995</v>
      </c>
    </row>
    <row r="66" spans="1:11" ht="15.75">
      <c r="A66" s="8" t="s">
        <v>19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124.173</v>
      </c>
    </row>
    <row r="67" spans="1:11" ht="15.75">
      <c r="A67" s="8" t="s">
        <v>99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910.602</v>
      </c>
    </row>
    <row r="68" spans="1:11" ht="15.75">
      <c r="A68" s="8" t="s">
        <v>100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591.3</v>
      </c>
    </row>
    <row r="69" spans="1:11" ht="15.75">
      <c r="A69" s="8" t="s">
        <v>101</v>
      </c>
      <c r="B69" s="7"/>
      <c r="C69" s="7"/>
      <c r="D69" s="7"/>
      <c r="E69" s="7"/>
      <c r="F69" s="7"/>
      <c r="G69" s="7"/>
      <c r="H69" s="7"/>
      <c r="I69" s="3"/>
      <c r="J69" s="4"/>
      <c r="K69" s="16"/>
    </row>
    <row r="70" spans="1:11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7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9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10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12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13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15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9" t="s">
        <v>14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K65+K66+K67+K68</f>
        <v>4068.1439999999993</v>
      </c>
    </row>
    <row r="82" spans="1:9" ht="15">
      <c r="A82" s="1"/>
      <c r="B82" s="1" t="s">
        <v>16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85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11" ht="15">
      <c r="A85" s="2" t="s">
        <v>86</v>
      </c>
      <c r="B85" s="3"/>
      <c r="C85" s="3"/>
      <c r="D85" s="3"/>
      <c r="E85" s="3"/>
      <c r="F85" s="3"/>
      <c r="G85" s="3"/>
      <c r="H85" s="3"/>
      <c r="I85" s="3"/>
      <c r="J85" s="4"/>
      <c r="K85" s="13"/>
    </row>
    <row r="86" spans="1:12" ht="15">
      <c r="A86" s="2" t="s">
        <v>73</v>
      </c>
      <c r="B86" s="3"/>
      <c r="C86" s="3"/>
      <c r="D86" s="3"/>
      <c r="E86" s="3"/>
      <c r="F86" s="3"/>
      <c r="G86" s="3"/>
      <c r="H86" s="3"/>
      <c r="I86" s="3"/>
      <c r="J86" s="4"/>
      <c r="K86" s="16">
        <f>K59+K62-K80</f>
        <v>23707.43699999999</v>
      </c>
      <c r="L86" s="17"/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4">
        <f>K60</f>
        <v>197.1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K61</f>
        <v>4</v>
      </c>
    </row>
    <row r="89" spans="1:11" ht="15">
      <c r="A89" s="2" t="s">
        <v>87</v>
      </c>
      <c r="B89" s="3"/>
      <c r="C89" s="3"/>
      <c r="D89" s="3"/>
      <c r="E89" s="3"/>
      <c r="F89" s="3"/>
      <c r="G89" s="3"/>
      <c r="H89" s="3"/>
      <c r="I89" s="3"/>
      <c r="J89" s="4"/>
      <c r="K89" s="16">
        <f>K62</f>
        <v>5233.004999999999</v>
      </c>
    </row>
    <row r="90" spans="1:11" ht="15">
      <c r="A90" s="2" t="s">
        <v>88</v>
      </c>
      <c r="B90" s="3"/>
      <c r="C90" s="3"/>
      <c r="D90" s="3"/>
      <c r="E90" s="3"/>
      <c r="F90" s="3"/>
      <c r="G90" s="3"/>
      <c r="H90" s="3"/>
      <c r="I90" s="3"/>
      <c r="J90" s="4"/>
      <c r="K90" s="16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23</v>
      </c>
      <c r="B92" s="3"/>
      <c r="C92" s="3"/>
      <c r="D92" s="3"/>
      <c r="E92" s="3"/>
      <c r="F92" s="3"/>
      <c r="G92" s="3"/>
      <c r="H92" s="3"/>
      <c r="I92" s="3"/>
      <c r="J92" s="4"/>
      <c r="K92" s="16">
        <f>K65</f>
        <v>2442.0689999999995</v>
      </c>
    </row>
    <row r="93" spans="1:11" ht="15.75">
      <c r="A93" s="8" t="s">
        <v>19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124.173</v>
      </c>
    </row>
    <row r="94" spans="1:11" ht="15.75">
      <c r="A94" s="8" t="s">
        <v>99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910.602</v>
      </c>
    </row>
    <row r="95" spans="1:11" ht="15.75">
      <c r="A95" s="8" t="s">
        <v>100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591.3</v>
      </c>
    </row>
    <row r="96" spans="1:11" ht="15.75">
      <c r="A96" s="8" t="s">
        <v>101</v>
      </c>
      <c r="B96" s="7"/>
      <c r="C96" s="7"/>
      <c r="D96" s="7"/>
      <c r="E96" s="7"/>
      <c r="F96" s="7"/>
      <c r="G96" s="7"/>
      <c r="H96" s="7"/>
      <c r="I96" s="3"/>
      <c r="J96" s="4"/>
      <c r="K96" s="16"/>
    </row>
    <row r="97" spans="1:11" ht="15">
      <c r="A97" s="2" t="s">
        <v>5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6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9" t="s">
        <v>9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</row>
    <row r="102" spans="1:11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</row>
    <row r="103" spans="1:11" ht="15">
      <c r="A103" s="2" t="s">
        <v>11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5"/>
    </row>
    <row r="105" spans="1:11" ht="15">
      <c r="A105" s="2" t="s">
        <v>13</v>
      </c>
      <c r="B105" s="3"/>
      <c r="C105" s="3"/>
      <c r="D105" s="3"/>
      <c r="E105" s="3"/>
      <c r="F105" s="3"/>
      <c r="G105" s="3"/>
      <c r="H105" s="3"/>
      <c r="I105" s="3"/>
      <c r="J105" s="4"/>
      <c r="K105" s="5"/>
    </row>
    <row r="106" spans="1:11" ht="15">
      <c r="A106" s="2" t="s">
        <v>15</v>
      </c>
      <c r="B106" s="3"/>
      <c r="C106" s="3"/>
      <c r="D106" s="3"/>
      <c r="E106" s="3"/>
      <c r="F106" s="3"/>
      <c r="G106" s="3"/>
      <c r="H106" s="3"/>
      <c r="I106" s="3"/>
      <c r="J106" s="4"/>
      <c r="K106" s="6"/>
    </row>
    <row r="107" spans="1:11" ht="15">
      <c r="A107" s="9" t="s">
        <v>14</v>
      </c>
      <c r="B107" s="10"/>
      <c r="C107" s="10"/>
      <c r="D107" s="10"/>
      <c r="E107" s="10"/>
      <c r="F107" s="10"/>
      <c r="G107" s="10"/>
      <c r="H107" s="10"/>
      <c r="I107" s="10"/>
      <c r="J107" s="11"/>
      <c r="K107" s="16">
        <f>K80</f>
        <v>4068.1439999999993</v>
      </c>
    </row>
    <row r="109" spans="1:11" ht="15">
      <c r="A109" s="2" t="s">
        <v>89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5">
        <v>30796</v>
      </c>
    </row>
    <row r="110" spans="1:11" ht="15">
      <c r="A110" s="21" t="s">
        <v>90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K89*3+K8</f>
        <v>20502.341999999997</v>
      </c>
    </row>
    <row r="111" spans="1:11" ht="15">
      <c r="A111" s="22" t="s">
        <v>91</v>
      </c>
      <c r="B111" s="23"/>
      <c r="C111" s="23"/>
      <c r="D111" s="23"/>
      <c r="E111" s="23"/>
      <c r="F111" s="23"/>
      <c r="G111" s="23"/>
      <c r="H111" s="23"/>
      <c r="I111" s="23"/>
      <c r="J111" s="11"/>
      <c r="K111" s="16">
        <f>K107+K80+K53+K26</f>
        <v>26426.044</v>
      </c>
    </row>
    <row r="112" spans="1:11" ht="15">
      <c r="A112" s="21" t="s">
        <v>28</v>
      </c>
      <c r="B112" s="12"/>
      <c r="C112" s="12"/>
      <c r="D112" s="12"/>
      <c r="E112" s="12"/>
      <c r="F112" s="12"/>
      <c r="G112" s="12"/>
      <c r="H112" s="12"/>
      <c r="I112" s="12"/>
      <c r="J112" s="4"/>
      <c r="K112" s="6"/>
    </row>
    <row r="113" spans="1:11" ht="15.75">
      <c r="A113" s="8" t="s">
        <v>23</v>
      </c>
      <c r="B113" s="12"/>
      <c r="C113" s="12"/>
      <c r="D113" s="12"/>
      <c r="E113" s="12"/>
      <c r="F113" s="12"/>
      <c r="G113" s="12"/>
      <c r="H113" s="12"/>
      <c r="I113" s="12"/>
      <c r="J113" s="4"/>
      <c r="K113" s="5"/>
    </row>
    <row r="114" spans="1:11" ht="15.75">
      <c r="A114" s="8" t="s">
        <v>19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24" t="s">
        <v>92</v>
      </c>
      <c r="B115" s="23"/>
      <c r="C115" s="23"/>
      <c r="D115" s="23"/>
      <c r="E115" s="23"/>
      <c r="F115" s="23"/>
      <c r="G115" s="23"/>
      <c r="H115" s="23"/>
      <c r="I115" s="23"/>
      <c r="J115" s="11"/>
      <c r="K115" s="5"/>
    </row>
    <row r="116" spans="1:11" ht="15">
      <c r="A116" s="2" t="s">
        <v>93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2" t="s">
        <v>94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25858</v>
      </c>
    </row>
    <row r="118" spans="1:11" ht="15">
      <c r="A118" s="2" t="s">
        <v>95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31</v>
      </c>
    </row>
    <row r="119" spans="1:11" ht="15">
      <c r="A119" s="2" t="s">
        <v>96</v>
      </c>
      <c r="B119" s="3"/>
      <c r="C119" s="3"/>
      <c r="D119" s="3"/>
      <c r="E119" s="3"/>
      <c r="F119" s="3"/>
      <c r="G119" s="3"/>
      <c r="H119" s="3"/>
      <c r="I119" s="3"/>
      <c r="J119" s="4"/>
      <c r="K119" s="15"/>
    </row>
    <row r="120" spans="1:11" ht="15">
      <c r="A120" s="25" t="s">
        <v>97</v>
      </c>
      <c r="B120" s="26"/>
      <c r="C120" s="26"/>
      <c r="D120" s="26"/>
      <c r="E120" s="26"/>
      <c r="F120" s="26"/>
      <c r="G120" s="26"/>
      <c r="H120" s="26"/>
      <c r="I120" s="26"/>
      <c r="J120" s="27"/>
      <c r="K120" s="15" t="s">
        <v>31</v>
      </c>
    </row>
    <row r="121" spans="1:11" ht="15">
      <c r="A121" s="2" t="s">
        <v>98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 t="s">
        <v>31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7"/>
  <sheetViews>
    <sheetView tabSelected="1" workbookViewId="0" topLeftCell="S72">
      <selection activeCell="AI107" sqref="AI107"/>
    </sheetView>
  </sheetViews>
  <sheetFormatPr defaultColWidth="9.00390625" defaultRowHeight="12.75"/>
  <cols>
    <col min="10" max="10" width="18.253906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55</v>
      </c>
      <c r="C2" s="1"/>
      <c r="D2" s="1"/>
      <c r="E2" s="1"/>
      <c r="F2" s="1"/>
      <c r="G2" s="1"/>
      <c r="H2" s="1"/>
      <c r="I2" s="1"/>
      <c r="M2" s="1"/>
      <c r="N2" s="1" t="s">
        <v>57</v>
      </c>
      <c r="O2" s="1"/>
      <c r="P2" s="1"/>
      <c r="Q2" s="1"/>
      <c r="R2" s="1"/>
      <c r="S2" s="1"/>
      <c r="T2" s="1"/>
      <c r="U2" s="1"/>
      <c r="Y2" s="1"/>
      <c r="Z2" s="1" t="s">
        <v>60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53</v>
      </c>
      <c r="B4" s="3"/>
      <c r="C4" s="3"/>
      <c r="D4" s="3"/>
      <c r="E4" s="3"/>
      <c r="F4" s="3"/>
      <c r="G4" s="3"/>
      <c r="H4" s="3"/>
      <c r="I4" s="3"/>
      <c r="J4" s="4"/>
      <c r="K4" s="18"/>
      <c r="M4" s="2" t="s">
        <v>58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61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5" ht="15">
      <c r="A5" s="2" t="s">
        <v>54</v>
      </c>
      <c r="B5" s="3"/>
      <c r="C5" s="3"/>
      <c r="D5" s="3"/>
      <c r="E5" s="3"/>
      <c r="F5" s="3"/>
      <c r="G5" s="3"/>
      <c r="H5" s="3"/>
      <c r="I5" s="3"/>
      <c r="J5" s="4"/>
      <c r="K5" s="13">
        <v>30796</v>
      </c>
      <c r="M5" s="2" t="s">
        <v>59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31330.141</v>
      </c>
      <c r="Y5" s="2" t="s">
        <v>62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31718.428000000004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197.1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197.1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197.1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4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4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4</v>
      </c>
    </row>
    <row r="8" spans="1:35" ht="15">
      <c r="A8" s="2" t="s">
        <v>56</v>
      </c>
      <c r="B8" s="3"/>
      <c r="C8" s="3"/>
      <c r="D8" s="3"/>
      <c r="E8" s="3"/>
      <c r="F8" s="3"/>
      <c r="G8" s="3"/>
      <c r="H8" s="3"/>
      <c r="I8" s="3"/>
      <c r="J8" s="4"/>
      <c r="K8" s="15">
        <v>6.67</v>
      </c>
      <c r="M8" s="2" t="s">
        <v>56</v>
      </c>
      <c r="N8" s="3"/>
      <c r="O8" s="3"/>
      <c r="P8" s="3"/>
      <c r="Q8" s="3"/>
      <c r="R8" s="3"/>
      <c r="S8" s="3"/>
      <c r="T8" s="3"/>
      <c r="U8" s="3"/>
      <c r="V8" s="4"/>
      <c r="W8" s="15">
        <v>8.85</v>
      </c>
      <c r="Y8" s="2" t="s">
        <v>56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8.85</v>
      </c>
    </row>
    <row r="9" spans="1:35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1314.657</v>
      </c>
      <c r="M9" s="2" t="s">
        <v>32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1744.3349999999998</v>
      </c>
      <c r="Y9" s="2" t="s">
        <v>33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1744.3349999999998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18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739.125</v>
      </c>
      <c r="M11" s="8" t="s">
        <v>23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814.0229999999999</v>
      </c>
      <c r="Y11" s="8" t="s">
        <v>23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814.0229999999999</v>
      </c>
    </row>
    <row r="12" spans="1:35" ht="15.75">
      <c r="A12" s="8" t="s">
        <v>19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41.391</v>
      </c>
      <c r="M12" s="8" t="s">
        <v>19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41.391</v>
      </c>
      <c r="Y12" s="8" t="s">
        <v>19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41.391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99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303.534</v>
      </c>
      <c r="Y13" s="8" t="s">
        <v>99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303.534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100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197.1</v>
      </c>
      <c r="Y14" s="8" t="s">
        <v>100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197.1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/>
      <c r="M15" s="8" t="s">
        <v>101</v>
      </c>
      <c r="N15" s="7"/>
      <c r="O15" s="7"/>
      <c r="P15" s="7"/>
      <c r="Q15" s="7"/>
      <c r="R15" s="7"/>
      <c r="S15" s="7"/>
      <c r="T15" s="7"/>
      <c r="U15" s="3"/>
      <c r="V15" s="4"/>
      <c r="W15" s="15"/>
      <c r="Y15" s="8" t="s">
        <v>101</v>
      </c>
      <c r="Z15" s="7"/>
      <c r="AA15" s="7"/>
      <c r="AB15" s="7"/>
      <c r="AC15" s="7"/>
      <c r="AD15" s="7"/>
      <c r="AE15" s="7"/>
      <c r="AF15" s="7"/>
      <c r="AG15" s="3"/>
      <c r="AH15" s="4"/>
      <c r="AI15" s="15"/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17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17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17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</f>
        <v>780.516</v>
      </c>
      <c r="M26" s="9" t="s">
        <v>14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</f>
        <v>1356.0479999999998</v>
      </c>
      <c r="Y26" s="9" t="s">
        <v>14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</f>
        <v>1356.0479999999998</v>
      </c>
    </row>
    <row r="28" spans="1:33" ht="15.75">
      <c r="A28" s="1"/>
      <c r="B28" s="1"/>
      <c r="C28" s="1"/>
      <c r="D28" s="1"/>
      <c r="E28" s="1"/>
      <c r="F28" s="28" t="s">
        <v>39</v>
      </c>
      <c r="G28" s="1"/>
      <c r="H28" s="1"/>
      <c r="I28" s="1"/>
      <c r="M28" s="1"/>
      <c r="N28" s="1"/>
      <c r="O28" s="1"/>
      <c r="P28" s="1"/>
      <c r="Q28" s="1"/>
      <c r="R28" s="28" t="s">
        <v>36</v>
      </c>
      <c r="S28" s="1"/>
      <c r="T28" s="1"/>
      <c r="U28" s="1"/>
      <c r="Y28" s="1"/>
      <c r="Z28" s="1"/>
      <c r="AA28" s="1"/>
      <c r="AB28" s="1"/>
      <c r="AC28" s="1"/>
      <c r="AD28" s="28" t="s">
        <v>34</v>
      </c>
      <c r="AE28" s="1"/>
      <c r="AF28" s="1"/>
      <c r="AG28" s="1"/>
    </row>
    <row r="29" spans="1:35" ht="15">
      <c r="A29" s="2" t="s">
        <v>67</v>
      </c>
      <c r="B29" s="3"/>
      <c r="C29" s="3"/>
      <c r="D29" s="3"/>
      <c r="E29" s="3"/>
      <c r="F29" s="3"/>
      <c r="G29" s="3"/>
      <c r="H29" s="3"/>
      <c r="I29" s="3"/>
      <c r="J29" s="4"/>
      <c r="K29" s="18"/>
      <c r="M29" s="2" t="s">
        <v>65</v>
      </c>
      <c r="N29" s="3"/>
      <c r="O29" s="3"/>
      <c r="P29" s="3"/>
      <c r="Q29" s="3"/>
      <c r="R29" s="3"/>
      <c r="S29" s="3"/>
      <c r="T29" s="3"/>
      <c r="U29" s="3"/>
      <c r="V29" s="4"/>
      <c r="W29" s="18"/>
      <c r="Y29" s="2" t="s">
        <v>63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5" ht="15">
      <c r="A30" s="2" t="s">
        <v>68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32106.715000000007</v>
      </c>
      <c r="M30" s="2" t="s">
        <v>66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31766.00200000001</v>
      </c>
      <c r="Y30" s="2" t="s">
        <v>64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32154.289000000015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197.1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197.1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197.1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4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4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4</v>
      </c>
    </row>
    <row r="33" spans="1:35" ht="15">
      <c r="A33" s="2" t="s">
        <v>56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8.85</v>
      </c>
      <c r="M33" s="2" t="s">
        <v>56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8.85</v>
      </c>
      <c r="Y33" s="2" t="s">
        <v>56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8.85</v>
      </c>
    </row>
    <row r="34" spans="1:35" ht="15">
      <c r="A34" s="2" t="s">
        <v>38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1744.3349999999998</v>
      </c>
      <c r="M34" s="2" t="s">
        <v>37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1744.3349999999998</v>
      </c>
      <c r="Y34" s="2" t="s">
        <v>35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1744.3349999999998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23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814.0229999999999</v>
      </c>
      <c r="M36" s="8" t="s">
        <v>23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814.0229999999999</v>
      </c>
      <c r="Y36" s="8" t="s">
        <v>23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814.0229999999999</v>
      </c>
    </row>
    <row r="37" spans="1:35" ht="15.75">
      <c r="A37" s="8" t="s">
        <v>19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41.391</v>
      </c>
      <c r="M37" s="8" t="s">
        <v>19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41.391</v>
      </c>
      <c r="Y37" s="8" t="s">
        <v>19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41.391</v>
      </c>
    </row>
    <row r="38" spans="1:35" ht="15.75">
      <c r="A38" s="8" t="s">
        <v>99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303.534</v>
      </c>
      <c r="M38" s="8" t="s">
        <v>99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303.534</v>
      </c>
      <c r="Y38" s="8" t="s">
        <v>99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303.534</v>
      </c>
    </row>
    <row r="39" spans="1:35" ht="15.75">
      <c r="A39" s="8" t="s">
        <v>100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197.1</v>
      </c>
      <c r="M39" s="8" t="s">
        <v>100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197.1</v>
      </c>
      <c r="Y39" s="8" t="s">
        <v>100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197.1</v>
      </c>
    </row>
    <row r="40" spans="1:35" ht="15.75">
      <c r="A40" s="8" t="s">
        <v>101</v>
      </c>
      <c r="B40" s="7"/>
      <c r="C40" s="7"/>
      <c r="D40" s="7"/>
      <c r="E40" s="7"/>
      <c r="F40" s="7"/>
      <c r="G40" s="7"/>
      <c r="H40" s="7"/>
      <c r="I40" s="3"/>
      <c r="J40" s="4"/>
      <c r="K40" s="15">
        <f>K46</f>
        <v>729</v>
      </c>
      <c r="M40" s="8" t="s">
        <v>101</v>
      </c>
      <c r="N40" s="7"/>
      <c r="O40" s="7"/>
      <c r="P40" s="7"/>
      <c r="Q40" s="7"/>
      <c r="R40" s="7"/>
      <c r="S40" s="7"/>
      <c r="T40" s="7"/>
      <c r="U40" s="3"/>
      <c r="V40" s="4"/>
      <c r="W40" s="15"/>
      <c r="Y40" s="8" t="s">
        <v>101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AI50</f>
        <v>10000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102</v>
      </c>
      <c r="B46" s="3"/>
      <c r="C46" s="3"/>
      <c r="D46" s="3"/>
      <c r="E46" s="3"/>
      <c r="F46" s="3"/>
      <c r="G46" s="3"/>
      <c r="H46" s="3"/>
      <c r="I46" s="3"/>
      <c r="J46" s="4"/>
      <c r="K46" s="5">
        <v>729</v>
      </c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103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v>10000</v>
      </c>
    </row>
    <row r="51" spans="1:35" ht="15">
      <c r="A51" s="9" t="s">
        <v>14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K36+K37+K38+K39+K40</f>
        <v>2085.048</v>
      </c>
      <c r="M51" s="9" t="s">
        <v>14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</f>
        <v>1356.0479999999998</v>
      </c>
      <c r="Y51" s="9" t="s">
        <v>14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AI36+AI37+AI38+AI39+AI40</f>
        <v>11356.047999999999</v>
      </c>
    </row>
    <row r="53" spans="5:30" ht="12.75">
      <c r="E53" s="19" t="s">
        <v>20</v>
      </c>
      <c r="R53" s="20" t="s">
        <v>21</v>
      </c>
      <c r="AD53" s="20" t="s">
        <v>22</v>
      </c>
    </row>
    <row r="54" spans="1:35" ht="15">
      <c r="A54" s="2" t="s">
        <v>69</v>
      </c>
      <c r="B54" s="3"/>
      <c r="C54" s="3"/>
      <c r="D54" s="3"/>
      <c r="E54" s="3"/>
      <c r="F54" s="3"/>
      <c r="G54" s="3"/>
      <c r="H54" s="3"/>
      <c r="I54" s="3"/>
      <c r="J54" s="4"/>
      <c r="K54" s="18"/>
      <c r="M54" s="2" t="s">
        <v>41</v>
      </c>
      <c r="N54" s="3"/>
      <c r="O54" s="3"/>
      <c r="P54" s="3"/>
      <c r="Q54" s="3"/>
      <c r="R54" s="3"/>
      <c r="S54" s="3"/>
      <c r="T54" s="3"/>
      <c r="U54" s="3"/>
      <c r="V54" s="4"/>
      <c r="W54" s="18"/>
      <c r="Y54" s="2" t="s">
        <v>44</v>
      </c>
      <c r="Z54" s="3"/>
      <c r="AA54" s="3"/>
      <c r="AB54" s="3"/>
      <c r="AC54" s="3"/>
      <c r="AD54" s="3"/>
      <c r="AE54" s="3"/>
      <c r="AF54" s="3"/>
      <c r="AG54" s="3"/>
      <c r="AH54" s="4"/>
      <c r="AI54" s="18"/>
    </row>
    <row r="55" spans="1:35" ht="15">
      <c r="A55" s="2" t="s">
        <v>70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22542.57600000002</v>
      </c>
      <c r="M55" s="2" t="s">
        <v>42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22930.86300000002</v>
      </c>
      <c r="Y55" s="2" t="s">
        <v>45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23319.15000000002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197.1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197.1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197.1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4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4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4</v>
      </c>
    </row>
    <row r="58" spans="1:35" ht="15">
      <c r="A58" s="2" t="s">
        <v>71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8.85</v>
      </c>
      <c r="M58" s="2" t="s">
        <v>29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8.85</v>
      </c>
      <c r="Y58" s="2" t="s">
        <v>29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8.85</v>
      </c>
    </row>
    <row r="59" spans="1:35" ht="15">
      <c r="A59" s="2" t="s">
        <v>40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1744.3349999999998</v>
      </c>
      <c r="M59" s="2" t="s">
        <v>43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1744.3349999999998</v>
      </c>
      <c r="Y59" s="2" t="s">
        <v>46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1744.3349999999998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23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814.0229999999999</v>
      </c>
      <c r="M61" s="8" t="s">
        <v>23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814.0229999999999</v>
      </c>
      <c r="Y61" s="8" t="s">
        <v>23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814.0229999999999</v>
      </c>
    </row>
    <row r="62" spans="1:35" ht="15.75">
      <c r="A62" s="8" t="s">
        <v>19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41.391</v>
      </c>
      <c r="M62" s="8" t="s">
        <v>19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41.391</v>
      </c>
      <c r="Y62" s="8" t="s">
        <v>19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41.391</v>
      </c>
    </row>
    <row r="63" spans="1:35" ht="15.75">
      <c r="A63" s="8" t="s">
        <v>99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303.534</v>
      </c>
      <c r="M63" s="8" t="s">
        <v>99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303.534</v>
      </c>
      <c r="Y63" s="8" t="s">
        <v>99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303.534</v>
      </c>
    </row>
    <row r="64" spans="1:35" ht="15.75">
      <c r="A64" s="8" t="s">
        <v>100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197.1</v>
      </c>
      <c r="M64" s="8" t="s">
        <v>100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197.1</v>
      </c>
      <c r="Y64" s="8" t="s">
        <v>100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197.1</v>
      </c>
    </row>
    <row r="65" spans="1:35" ht="15.75">
      <c r="A65" s="8" t="s">
        <v>101</v>
      </c>
      <c r="B65" s="7"/>
      <c r="C65" s="7"/>
      <c r="D65" s="7"/>
      <c r="E65" s="7"/>
      <c r="F65" s="7"/>
      <c r="G65" s="7"/>
      <c r="H65" s="7"/>
      <c r="I65" s="3"/>
      <c r="J65" s="4"/>
      <c r="K65" s="15" t="str">
        <f>K69</f>
        <v> </v>
      </c>
      <c r="M65" s="8" t="s">
        <v>101</v>
      </c>
      <c r="N65" s="7"/>
      <c r="O65" s="7"/>
      <c r="P65" s="7"/>
      <c r="Q65" s="7"/>
      <c r="R65" s="7"/>
      <c r="S65" s="7"/>
      <c r="T65" s="7"/>
      <c r="U65" s="3"/>
      <c r="V65" s="4"/>
      <c r="W65" s="15"/>
      <c r="Y65" s="8" t="s">
        <v>101</v>
      </c>
      <c r="Z65" s="7"/>
      <c r="AA65" s="7"/>
      <c r="AB65" s="7"/>
      <c r="AC65" s="7"/>
      <c r="AD65" s="7"/>
      <c r="AE65" s="7"/>
      <c r="AF65" s="7"/>
      <c r="AG65" s="3"/>
      <c r="AH65" s="4"/>
      <c r="AI65" s="15"/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 t="s">
        <v>31</v>
      </c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17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17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17</v>
      </c>
      <c r="Z75" s="3"/>
      <c r="AA75" s="3"/>
      <c r="AB75" s="3"/>
      <c r="AC75" s="3"/>
      <c r="AD75" s="3"/>
      <c r="AE75" s="3"/>
      <c r="AF75" s="3"/>
      <c r="AG75" s="3"/>
      <c r="AH75" s="4"/>
      <c r="AI75" s="5"/>
    </row>
    <row r="76" spans="1:35" ht="15">
      <c r="A76" s="9" t="s">
        <v>14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K61+K62+K63+K64</f>
        <v>1356.0479999999998</v>
      </c>
      <c r="M76" s="9" t="s">
        <v>14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K76</f>
        <v>1356.0479999999998</v>
      </c>
      <c r="Y76" s="9" t="s">
        <v>14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W76</f>
        <v>1356.0479999999998</v>
      </c>
    </row>
    <row r="78" spans="5:30" ht="12.75">
      <c r="E78" s="19" t="s">
        <v>24</v>
      </c>
      <c r="R78" s="20" t="s">
        <v>25</v>
      </c>
      <c r="AD78" s="20" t="s">
        <v>26</v>
      </c>
    </row>
    <row r="79" spans="1:35" ht="15">
      <c r="A79" s="2" t="s">
        <v>72</v>
      </c>
      <c r="B79" s="3"/>
      <c r="C79" s="3"/>
      <c r="D79" s="3"/>
      <c r="E79" s="3"/>
      <c r="F79" s="3"/>
      <c r="G79" s="3"/>
      <c r="H79" s="3"/>
      <c r="I79" s="3"/>
      <c r="J79" s="4"/>
      <c r="K79" s="18"/>
      <c r="M79" s="2" t="s">
        <v>74</v>
      </c>
      <c r="N79" s="3"/>
      <c r="O79" s="3"/>
      <c r="P79" s="3"/>
      <c r="Q79" s="3"/>
      <c r="R79" s="3"/>
      <c r="S79" s="3"/>
      <c r="T79" s="3"/>
      <c r="U79" s="3"/>
      <c r="V79" s="4"/>
      <c r="W79" s="18"/>
      <c r="Y79" s="2" t="s">
        <v>76</v>
      </c>
      <c r="Z79" s="3"/>
      <c r="AA79" s="3"/>
      <c r="AB79" s="3"/>
      <c r="AC79" s="3"/>
      <c r="AD79" s="3"/>
      <c r="AE79" s="3"/>
      <c r="AF79" s="3"/>
      <c r="AG79" s="3"/>
      <c r="AH79" s="4"/>
      <c r="AI79" s="18"/>
    </row>
    <row r="80" spans="1:35" ht="15">
      <c r="A80" s="2" t="s">
        <v>73</v>
      </c>
      <c r="B80" s="3"/>
      <c r="C80" s="3"/>
      <c r="D80" s="3"/>
      <c r="E80" s="3"/>
      <c r="F80" s="3"/>
      <c r="G80" s="3"/>
      <c r="H80" s="3"/>
      <c r="I80" s="3"/>
      <c r="J80" s="4"/>
      <c r="K80" s="16">
        <f>AI55+AI59-AI76</f>
        <v>23707.43700000002</v>
      </c>
      <c r="M80" s="2" t="s">
        <v>75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24095.72400000002</v>
      </c>
      <c r="Y80" s="2" t="s">
        <v>77</v>
      </c>
      <c r="Z80" s="3"/>
      <c r="AA80" s="3"/>
      <c r="AB80" s="3"/>
      <c r="AC80" s="3"/>
      <c r="AD80" s="3"/>
      <c r="AE80" s="3"/>
      <c r="AF80" s="3"/>
      <c r="AG80" s="3"/>
      <c r="AH80" s="4"/>
      <c r="AI80" s="13">
        <f>W80+W84-W101</f>
        <v>24484.01100000002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197.1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197.1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197.1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4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4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4</v>
      </c>
    </row>
    <row r="83" spans="1:35" ht="15">
      <c r="A83" s="2" t="s">
        <v>56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8.85</v>
      </c>
      <c r="M83" s="2" t="s">
        <v>56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8.85</v>
      </c>
      <c r="Y83" s="2" t="s">
        <v>56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8.85</v>
      </c>
    </row>
    <row r="84" spans="1:35" ht="15">
      <c r="A84" s="2" t="s">
        <v>49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1744.3349999999998</v>
      </c>
      <c r="M84" s="2" t="s">
        <v>48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1744.3349999999998</v>
      </c>
      <c r="Y84" s="2" t="s">
        <v>47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1744.3349999999998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23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814.0229999999999</v>
      </c>
      <c r="M86" s="8" t="s">
        <v>23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814.0229999999999</v>
      </c>
      <c r="Y86" s="8" t="s">
        <v>23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814.0229999999999</v>
      </c>
    </row>
    <row r="87" spans="1:35" ht="15.75">
      <c r="A87" s="8" t="s">
        <v>19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41.391</v>
      </c>
      <c r="M87" s="8" t="s">
        <v>19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41.391</v>
      </c>
      <c r="Y87" s="8" t="s">
        <v>19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41.391</v>
      </c>
    </row>
    <row r="88" spans="1:35" ht="15.75">
      <c r="A88" s="8" t="s">
        <v>99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303.534</v>
      </c>
      <c r="M88" s="8" t="s">
        <v>99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303.534</v>
      </c>
      <c r="Y88" s="8" t="s">
        <v>99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303.534</v>
      </c>
    </row>
    <row r="89" spans="1:35" ht="15.75">
      <c r="A89" s="8" t="s">
        <v>100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197.1</v>
      </c>
      <c r="M89" s="8" t="s">
        <v>100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197.1</v>
      </c>
      <c r="Y89" s="8" t="s">
        <v>100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197.1</v>
      </c>
    </row>
    <row r="90" spans="1:35" ht="15.75">
      <c r="A90" s="8" t="s">
        <v>101</v>
      </c>
      <c r="B90" s="7"/>
      <c r="C90" s="7"/>
      <c r="D90" s="7"/>
      <c r="E90" s="7"/>
      <c r="F90" s="7"/>
      <c r="G90" s="7"/>
      <c r="H90" s="7"/>
      <c r="I90" s="3"/>
      <c r="J90" s="4"/>
      <c r="K90" s="15"/>
      <c r="M90" s="8" t="s">
        <v>101</v>
      </c>
      <c r="N90" s="7"/>
      <c r="O90" s="7"/>
      <c r="P90" s="7"/>
      <c r="Q90" s="7"/>
      <c r="R90" s="7"/>
      <c r="S90" s="7"/>
      <c r="T90" s="7"/>
      <c r="U90" s="3"/>
      <c r="V90" s="4"/>
      <c r="W90" s="15"/>
      <c r="Y90" s="8" t="s">
        <v>101</v>
      </c>
      <c r="Z90" s="7"/>
      <c r="AA90" s="7"/>
      <c r="AB90" s="7"/>
      <c r="AC90" s="7"/>
      <c r="AD90" s="7"/>
      <c r="AE90" s="7"/>
      <c r="AF90" s="7"/>
      <c r="AG90" s="3"/>
      <c r="AH90" s="4"/>
      <c r="AI90" s="15"/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27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27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14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K76</f>
        <v>1356.0479999999998</v>
      </c>
      <c r="M101" s="9" t="s">
        <v>14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K101</f>
        <v>1356.0479999999998</v>
      </c>
      <c r="Y101" s="9" t="s">
        <v>14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W101</f>
        <v>1356.0479999999998</v>
      </c>
    </row>
    <row r="103" ht="12.75">
      <c r="AI103" s="29" t="s">
        <v>31</v>
      </c>
    </row>
    <row r="105" ht="12.75">
      <c r="AI105" s="30">
        <f>AI80+AI84-AI101</f>
        <v>24872.29800000002</v>
      </c>
    </row>
    <row r="106" spans="34:35" ht="12.75">
      <c r="AH106" t="s">
        <v>104</v>
      </c>
      <c r="AI106">
        <f>AI89*5</f>
        <v>985.5</v>
      </c>
    </row>
    <row r="107" spans="34:35" ht="12.75">
      <c r="AH107" t="s">
        <v>105</v>
      </c>
      <c r="AI107" s="29">
        <f>AI105+AI106</f>
        <v>25857.79800000002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2012-04-11T09:24:38Z</cp:lastPrinted>
  <dcterms:created xsi:type="dcterms:W3CDTF">2012-04-11T04:13:08Z</dcterms:created>
  <dcterms:modified xsi:type="dcterms:W3CDTF">2016-02-25T11:47:26Z</dcterms:modified>
  <cp:category/>
  <cp:version/>
  <cp:contentType/>
  <cp:contentStatus/>
</cp:coreProperties>
</file>