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<sst xmlns="http://schemas.openxmlformats.org/spreadsheetml/2006/main" count="440" uniqueCount="105">
  <si>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</si>
  <si>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</si>
  <si>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</si>
  <si>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</si>
  <si>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</si>
  <si>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</si>
  <si>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</si>
  <si>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</si>
  <si>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</si>
  <si>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</si>
  <si>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</si>
  <si>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</si>
  <si>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</si>
  <si>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</si>
  <si>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</si>
  <si>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</si>
  <si>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>з. Наладка системы отопления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</si>
  <si>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</si>
  <si>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</si>
  <si>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(3,6)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</si>
  <si>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</si>
  <si>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</si>
  <si>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</si>
  <si>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</si>
  <si>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 </t>
  </si>
  <si>
    <t xml:space="preserve">октябрь </t>
  </si>
  <si>
    <t>ноябрь</t>
  </si>
  <si>
    <t>декабрь</t>
  </si>
  <si>
    <t>в. Сети отопления (наладка системы отопления)</t>
  </si>
  <si>
    <t xml:space="preserve">в том числе за: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</si>
  <si>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</si>
  <si>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</si>
  <si>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</si>
  <si>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</si>
  <si>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</si>
  <si>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</si>
  <si>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</si>
  <si>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</si>
  <si>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</si>
  <si>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</si>
  <si>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</si>
  <si>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</si>
  <si>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</si>
  <si>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</si>
  <si>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</si>
  <si>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</si>
  <si>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</si>
  <si>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</si>
  <si>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</si>
  <si>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</si>
  <si>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</si>
  <si>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</si>
  <si>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</si>
  <si>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</si>
  <si>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</si>
  <si>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</si>
  <si>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</si>
  <si>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</si>
  <si>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</si>
  <si>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13 ул. Элеваторная за 4 квартал  </t>
  </si>
  <si>
    <t xml:space="preserve">коммунальным услугам жилого дома № 13 ул. Элеваторная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</si>
  <si>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</si>
  <si>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</si>
  <si>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6. задолженность за собственниками  на 01.10.2015г.</t>
  </si>
  <si>
    <t xml:space="preserve">5.начислено за 3 квартал </t>
  </si>
  <si>
    <t xml:space="preserve">коммунальным услугам жилого дома № 13 ул. Элеваторная за 2 квартал  </t>
  </si>
  <si>
    <t xml:space="preserve">5.начислено за 2 квартал  </t>
  </si>
  <si>
    <t>6. задолженность за собственниками  на 01.07.2015г.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</si>
  <si>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</si>
  <si>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01.04.2015года</t>
  </si>
  <si>
    <t xml:space="preserve">коммунальным услугам жилого дома № 13 ул. Элеваторная за 1 квартал  </t>
  </si>
  <si>
    <t xml:space="preserve">5.начислено за 1 квартал  </t>
  </si>
  <si>
    <t>6. задолженность за собственниками  на 01.04.2015г.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</si>
  <si>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</si>
  <si>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</si>
  <si>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13  ул. Элеваторная  за январь  </t>
  </si>
  <si>
    <t xml:space="preserve">5. Тариф </t>
  </si>
  <si>
    <t xml:space="preserve">коммунальным услугам жилого дома № 13 ул. Элеваторная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</si>
  <si>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</si>
  <si>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</si>
  <si>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</si>
  <si>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13 ул. Элеваторная 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</si>
  <si>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</si>
  <si>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</si>
  <si>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</si>
  <si>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</si>
  <si>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</si>
  <si>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</si>
  <si>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</si>
  <si>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</si>
  <si>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</si>
  <si>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</si>
  <si>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</si>
  <si>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декабрь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</si>
  <si>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</si>
  <si>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</si>
  <si>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</si>
  <si>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</si>
  <si>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</si>
  <si>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</si>
  <si>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</si>
  <si>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(окраска)</t>
  </si>
  <si>
    <t>з. Смена оконных блоков в местах общего пользования (проушины на дверь)</t>
  </si>
  <si>
    <t>з. Смена оконных блоков в местах общего пользования(окос травы придомовой территории)</t>
  </si>
  <si>
    <t>е. Текущий ремонт подъездов (ремонт швов)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</si>
</sst>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92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 t="s">
        <v>24</v>
      </c>
    </row>
    <row r="5" spans="1:11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>
        <v>82447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4264.2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80</v>
      </c>
    </row>
    <row r="8" spans="1:11" ht="15">
      <c r="A8" s="2" t="s">
        <v>71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114552.46</v>
      </c>
    </row>
    <row r="9" spans="1:11" ht="15">
      <c r="A9" s="2" t="s">
        <v>72</v>
      </c>
      <c r="B9" s="3"/>
      <c r="C9" s="3"/>
      <c r="D9" s="3"/>
      <c r="E9" s="3"/>
      <c r="F9" s="3"/>
      <c r="G9" s="3"/>
      <c r="H9" s="3"/>
      <c r="I9" s="3"/>
      <c r="J9" s="4"/>
      <c r="K9" s="16">
        <v>70879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51213.041999999994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2686.446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13133.735999999999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8528.4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6">
        <f>Лист2!K15+Лист2!W15+Лист2!AI15</f>
        <v>10443</v>
      </c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86004.624</v>
      </c>
    </row>
    <row r="28" spans="1:9" ht="15">
      <c r="A28" s="1"/>
      <c r="B28" s="1" t="s">
        <v>15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65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69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24</v>
      </c>
      <c r="L31" s="17"/>
    </row>
    <row r="32" spans="1:11" ht="15">
      <c r="A32" s="2" t="s">
        <v>68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110994.83600000002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4264.2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80</v>
      </c>
    </row>
    <row r="35" spans="1:11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116332.87800000001</v>
      </c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6">
        <v>56567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23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Лист2!AI36*3</f>
        <v>52833.437999999995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Лист2!AI37*3</f>
        <v>2686.446</v>
      </c>
    </row>
    <row r="40" spans="1:11" ht="15.75">
      <c r="A40" s="8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Лист2!AI38*3</f>
        <v>19700.604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Лист2!AI39*3</f>
        <v>12792.599999999999</v>
      </c>
    </row>
    <row r="42" spans="1:11" ht="15.75">
      <c r="A42" s="8" t="s">
        <v>100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Лист2!AI40+Лист2!W40+Лист2!K40</f>
        <v>16431</v>
      </c>
    </row>
    <row r="43" spans="1:11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104444.08799999999</v>
      </c>
    </row>
    <row r="55" spans="1:9" ht="15">
      <c r="A55" s="1"/>
      <c r="B55" s="1" t="s">
        <v>15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60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61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122883.62600000005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4264.2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80</v>
      </c>
    </row>
    <row r="62" spans="1:11" ht="15">
      <c r="A62" s="2" t="s">
        <v>64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116332.87800000001</v>
      </c>
    </row>
    <row r="63" spans="1:11" ht="15">
      <c r="A63" s="2" t="s">
        <v>63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24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23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52833.437999999995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2686.446</v>
      </c>
    </row>
    <row r="67" spans="1:11" ht="15.75">
      <c r="A67" s="8" t="s">
        <v>98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19700.604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12792.599999999999</v>
      </c>
    </row>
    <row r="69" spans="1:11" ht="15.75">
      <c r="A69" s="8" t="s">
        <v>100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39946</v>
      </c>
    </row>
    <row r="70" spans="1:11" ht="15">
      <c r="A70" s="2" t="s">
        <v>4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8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9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11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12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127959.08799999999</v>
      </c>
    </row>
    <row r="82" spans="1:9" ht="15">
      <c r="A82" s="1"/>
      <c r="B82" s="1" t="s">
        <v>15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59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58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24</v>
      </c>
      <c r="L85" s="17"/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3">
        <f>K59+K62-K80</f>
        <v>111257.41600000008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4264.2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80</v>
      </c>
    </row>
    <row r="89" spans="1:11" ht="15">
      <c r="A89" s="2" t="s">
        <v>56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116332.87800000001</v>
      </c>
    </row>
    <row r="90" spans="1:11" ht="15">
      <c r="A90" s="2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23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52833.437999999995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2686.446</v>
      </c>
    </row>
    <row r="94" spans="1:11" ht="15.75">
      <c r="A94" s="8" t="s">
        <v>98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19700.604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12792.599999999999</v>
      </c>
    </row>
    <row r="96" spans="1:11" ht="15.75">
      <c r="A96" s="8" t="s">
        <v>100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63896.6</v>
      </c>
    </row>
    <row r="97" spans="1:11" ht="15">
      <c r="A97" s="2" t="s">
        <v>4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8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9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3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18"/>
    </row>
    <row r="104" spans="1:11" ht="15">
      <c r="A104" s="9" t="s">
        <v>16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12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151909.688</v>
      </c>
    </row>
    <row r="109" spans="1:12" ht="15">
      <c r="A109" s="2" t="s">
        <v>45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82447</v>
      </c>
      <c r="L109" s="17"/>
    </row>
    <row r="110" spans="1:11" ht="15">
      <c r="A110" s="22" t="s">
        <v>46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463551.09400000004</v>
      </c>
    </row>
    <row r="111" spans="1:11" ht="15">
      <c r="A111" s="23" t="s">
        <v>47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470317.48799999995</v>
      </c>
    </row>
    <row r="112" spans="1:11" ht="15">
      <c r="A112" s="22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23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48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49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50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71416</v>
      </c>
    </row>
    <row r="118" spans="1:11" ht="15">
      <c r="A118" s="2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24</v>
      </c>
    </row>
    <row r="119" spans="1:11" ht="15">
      <c r="A119" s="2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53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24</v>
      </c>
    </row>
    <row r="121" spans="1:11" ht="15">
      <c r="A121" s="2" t="s">
        <v>54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76">
      <selection activeCell="AI90" sqref="AI90"/>
    </sheetView>
  </sheetViews>
  <sheetFormatPr defaultColWidth="9.00390625" defaultRowHeight="12.75"/>
  <cols>
    <col min="10" max="10" width="18.25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 t="s">
        <v>24</v>
      </c>
      <c r="M4" s="2" t="s">
        <v>78</v>
      </c>
      <c r="N4" s="3"/>
      <c r="O4" s="3"/>
      <c r="P4" s="3"/>
      <c r="Q4" s="3"/>
      <c r="R4" s="3"/>
      <c r="S4" s="3"/>
      <c r="T4" s="3"/>
      <c r="U4" s="3"/>
      <c r="V4" s="4"/>
      <c r="W4" s="13" t="s">
        <v>24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24</v>
      </c>
      <c r="AJ4" s="17"/>
    </row>
    <row r="5" spans="1:36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>
        <v>82447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101364.74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104538.90600000002</v>
      </c>
      <c r="AJ5" s="17" t="s">
        <v>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4264.2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4264.2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v>4256.6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80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8.66</v>
      </c>
      <c r="M8" s="2" t="s">
        <v>80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80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36927.972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38846.861999999994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AI6*AI8</f>
        <v>38777.626000000004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15990.75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17611.145999999997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17611.145999999997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895.482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895.482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895.482</v>
      </c>
    </row>
    <row r="13" spans="1:35" ht="15.75">
      <c r="A13" s="8" t="s">
        <v>19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24</v>
      </c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6566.8679999999995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6566.8679999999995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4264.2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4264.2</v>
      </c>
    </row>
    <row r="15" spans="1:35" ht="15.75">
      <c r="A15" s="8" t="s">
        <v>3</v>
      </c>
      <c r="B15" s="7"/>
      <c r="C15" s="7"/>
      <c r="D15" s="7"/>
      <c r="E15" s="7"/>
      <c r="F15" s="7"/>
      <c r="G15" s="7"/>
      <c r="H15" s="7"/>
      <c r="I15" s="3"/>
      <c r="J15" s="4"/>
      <c r="K15" s="15">
        <f>K18+K25</f>
        <v>1124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6">
        <f>W16+W18+W19+W20+W25</f>
        <v>6335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AI17+AI19+AI25</f>
        <v>2984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24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>
        <f>1213+404</f>
        <v>1617</v>
      </c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24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806</v>
      </c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>
        <v>404</v>
      </c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>
        <v>809</v>
      </c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24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f>358+916</f>
        <v>1274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1095+363</f>
        <v>1458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24</v>
      </c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v>1915</v>
      </c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24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5">
        <f>80*9</f>
        <v>720</v>
      </c>
      <c r="M25" s="2" t="s">
        <v>44</v>
      </c>
      <c r="N25" s="3"/>
      <c r="O25" s="3"/>
      <c r="P25" s="3"/>
      <c r="Q25" s="3"/>
      <c r="R25" s="3"/>
      <c r="S25" s="3"/>
      <c r="T25" s="3"/>
      <c r="U25" s="3"/>
      <c r="V25" s="4"/>
      <c r="W25" s="6">
        <v>720</v>
      </c>
      <c r="Y25" s="2" t="s">
        <v>44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720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18010.232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35672.695999999996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32321.695999999996</v>
      </c>
    </row>
    <row r="28" spans="1:33" ht="15.75">
      <c r="A28" s="1"/>
      <c r="B28" s="1"/>
      <c r="C28" s="1"/>
      <c r="D28" s="1"/>
      <c r="E28" s="1"/>
      <c r="F28" s="29" t="s">
        <v>37</v>
      </c>
      <c r="G28" s="1"/>
      <c r="H28" s="1"/>
      <c r="I28" s="1"/>
      <c r="M28" s="1"/>
      <c r="N28" s="1"/>
      <c r="O28" s="1"/>
      <c r="P28" s="1"/>
      <c r="Q28" s="1"/>
      <c r="R28" s="29" t="s">
        <v>35</v>
      </c>
      <c r="S28" s="1"/>
      <c r="T28" s="1"/>
      <c r="U28" s="1"/>
      <c r="Y28" s="1"/>
      <c r="Z28" s="1"/>
      <c r="AA28" s="1"/>
      <c r="AB28" s="1"/>
      <c r="AC28" s="1"/>
      <c r="AD28" s="29" t="s">
        <v>33</v>
      </c>
      <c r="AE28" s="1"/>
      <c r="AF28" s="1"/>
      <c r="AG28" s="1"/>
    </row>
    <row r="29" spans="1:36" ht="15">
      <c r="A29" s="2" t="s">
        <v>88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24</v>
      </c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24</v>
      </c>
      <c r="X29" s="17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24</v>
      </c>
      <c r="AJ29" s="17"/>
    </row>
    <row r="30" spans="1:35" ht="15">
      <c r="A30" s="2" t="s">
        <v>68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110994.83600000001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109835.766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118016.696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AI6</f>
        <v>4256.6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4256.6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4256.6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80</v>
      </c>
    </row>
    <row r="33" spans="1:35" ht="1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9.11</v>
      </c>
      <c r="M33" s="2" t="s">
        <v>80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80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9.11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38777.626000000004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38777.626000000004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38777.626000000004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17611.145999999997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17611.145999999997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17611.145999999997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895.482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895.482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895.482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6566.8679999999995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6566.8679999999995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6566.8679999999995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4264.2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4264.2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4264.2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K43+K44+K45+K50</f>
        <v>10599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6">
        <f>W44+W50</f>
        <v>1259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AI41+AI45+AI50</f>
        <v>4573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5">
        <v>406</v>
      </c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24</v>
      </c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5">
        <f>532+3900</f>
        <v>4432</v>
      </c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24</v>
      </c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5">
        <f>836+781</f>
        <v>1617</v>
      </c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5">
        <v>539</v>
      </c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24</v>
      </c>
    </row>
    <row r="45" spans="1:35" ht="15">
      <c r="A45" s="9" t="s">
        <v>8</v>
      </c>
      <c r="B45" s="10"/>
      <c r="C45" s="10"/>
      <c r="D45" s="10"/>
      <c r="E45" s="10"/>
      <c r="F45" s="10"/>
      <c r="G45" s="10"/>
      <c r="H45" s="10"/>
      <c r="I45" s="10"/>
      <c r="J45" s="11"/>
      <c r="K45" s="5">
        <v>3830</v>
      </c>
      <c r="M45" s="9" t="s">
        <v>8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24</v>
      </c>
      <c r="Y45" s="9" t="s">
        <v>8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>
        <f>1915+1532</f>
        <v>3447</v>
      </c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9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11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11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44</v>
      </c>
      <c r="B50" s="3"/>
      <c r="C50" s="3"/>
      <c r="D50" s="3"/>
      <c r="E50" s="3"/>
      <c r="F50" s="3"/>
      <c r="G50" s="3"/>
      <c r="H50" s="3"/>
      <c r="I50" s="3"/>
      <c r="J50" s="4"/>
      <c r="K50" s="5">
        <v>720</v>
      </c>
      <c r="M50" s="2" t="s">
        <v>44</v>
      </c>
      <c r="N50" s="3"/>
      <c r="O50" s="3"/>
      <c r="P50" s="3"/>
      <c r="Q50" s="3"/>
      <c r="R50" s="3"/>
      <c r="S50" s="3"/>
      <c r="T50" s="3"/>
      <c r="U50" s="3"/>
      <c r="V50" s="4"/>
      <c r="W50" s="6">
        <v>720</v>
      </c>
      <c r="Y50" s="2" t="s">
        <v>44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720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39936.695999999996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30596.695999999996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33910.695999999996</v>
      </c>
    </row>
    <row r="52" ht="12.75">
      <c r="W52" t="s">
        <v>24</v>
      </c>
    </row>
    <row r="53" spans="1:30" ht="12.75">
      <c r="A53" t="s">
        <v>24</v>
      </c>
      <c r="E53" s="19" t="s">
        <v>20</v>
      </c>
      <c r="R53" s="20" t="s">
        <v>21</v>
      </c>
      <c r="AD53" s="20" t="s">
        <v>22</v>
      </c>
    </row>
    <row r="54" spans="1:35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21"/>
      <c r="M54" s="2" t="s">
        <v>89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91</v>
      </c>
      <c r="Z54" s="3"/>
      <c r="AA54" s="3"/>
      <c r="AB54" s="3"/>
      <c r="AC54" s="3"/>
      <c r="AD54" s="3"/>
      <c r="AE54" s="3"/>
      <c r="AF54" s="3"/>
      <c r="AG54" s="3"/>
      <c r="AH54" s="4"/>
      <c r="AI54" s="21"/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122883.62599999999</v>
      </c>
      <c r="L55" s="17"/>
      <c r="M55" s="2" t="s">
        <v>90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119599.55599999998</v>
      </c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117999.48599999998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4256.6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4256.6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4256.6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80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80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80</v>
      </c>
    </row>
    <row r="58" spans="1:35" ht="15">
      <c r="A58" s="2" t="s">
        <v>80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9.11</v>
      </c>
      <c r="M58" s="2" t="s">
        <v>80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9.11</v>
      </c>
      <c r="Y58" s="2" t="s">
        <v>80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9.11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38777.626000000004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38777.626000000004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38777.626000000004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17611.145999999997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17611.145999999997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17611.145999999997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895.482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895.482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895.482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6566.8679999999995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6566.8679999999995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6566.8679999999995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4264.2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4264.2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4264.2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K66+K68+K69+K72+K73+K75</f>
        <v>12724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W66+W68+W69+W73+W75</f>
        <v>11040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AI66+AI69+AI70+AI71+AI75</f>
        <v>16182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5">
        <f>2549+1213</f>
        <v>3762</v>
      </c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5">
        <v>3988</v>
      </c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5">
        <v>4274</v>
      </c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>
        <v>404</v>
      </c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>
        <v>3108</v>
      </c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24</v>
      </c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>
        <v>1301</v>
      </c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>
        <v>890</v>
      </c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f>2157+540</f>
        <v>2697</v>
      </c>
    </row>
    <row r="70" spans="1:35" ht="15">
      <c r="A70" s="9" t="s">
        <v>8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24</v>
      </c>
      <c r="M70" s="9" t="s">
        <v>8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24</v>
      </c>
      <c r="Y70" s="9" t="s">
        <v>8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>
        <v>1915</v>
      </c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104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6576</v>
      </c>
    </row>
    <row r="72" spans="1:36" ht="15">
      <c r="A72" s="2" t="s">
        <v>101</v>
      </c>
      <c r="B72" s="3"/>
      <c r="C72" s="3"/>
      <c r="D72" s="3"/>
      <c r="E72" s="3"/>
      <c r="F72" s="3"/>
      <c r="G72" s="3"/>
      <c r="H72" s="3"/>
      <c r="I72" s="3"/>
      <c r="J72" s="4"/>
      <c r="K72" s="5">
        <v>6137</v>
      </c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  <c r="AJ72" s="17"/>
    </row>
    <row r="73" spans="1:35" ht="15">
      <c r="A73" s="9" t="s">
        <v>102</v>
      </c>
      <c r="B73" s="10"/>
      <c r="C73" s="10"/>
      <c r="D73" s="10"/>
      <c r="E73" s="10"/>
      <c r="F73" s="10"/>
      <c r="G73" s="10"/>
      <c r="H73" s="10"/>
      <c r="I73" s="10"/>
      <c r="J73" s="11"/>
      <c r="K73" s="5">
        <v>400</v>
      </c>
      <c r="M73" s="9" t="s">
        <v>103</v>
      </c>
      <c r="N73" s="10"/>
      <c r="O73" s="10"/>
      <c r="P73" s="10"/>
      <c r="Q73" s="10"/>
      <c r="R73" s="10"/>
      <c r="S73" s="10"/>
      <c r="T73" s="10"/>
      <c r="U73" s="10"/>
      <c r="V73" s="11"/>
      <c r="W73" s="5">
        <v>2334</v>
      </c>
      <c r="Y73" s="9" t="s">
        <v>11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 t="s">
        <v>24</v>
      </c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44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720</v>
      </c>
      <c r="M75" s="2" t="s">
        <v>44</v>
      </c>
      <c r="N75" s="3"/>
      <c r="O75" s="3"/>
      <c r="P75" s="3"/>
      <c r="Q75" s="3"/>
      <c r="R75" s="3"/>
      <c r="S75" s="3"/>
      <c r="T75" s="3"/>
      <c r="U75" s="3"/>
      <c r="V75" s="4"/>
      <c r="W75" s="5">
        <v>720</v>
      </c>
      <c r="Y75" s="2" t="s">
        <v>44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720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42061.695999999996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40377.695999999996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45519.695999999996</v>
      </c>
    </row>
    <row r="78" spans="5:30" ht="12.75">
      <c r="E78" s="19" t="s">
        <v>25</v>
      </c>
      <c r="R78" s="20" t="s">
        <v>26</v>
      </c>
      <c r="AD78" s="20" t="s">
        <v>27</v>
      </c>
    </row>
    <row r="79" spans="1:35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24</v>
      </c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21"/>
      <c r="X79" s="18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21"/>
    </row>
    <row r="80" spans="1:35" ht="15">
      <c r="A80" s="2" t="s">
        <v>57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111257.41599999997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106668.34599999996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91216.27599999995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4256.6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4256.6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4256.6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80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80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80</v>
      </c>
    </row>
    <row r="83" spans="1:35" ht="15">
      <c r="A83" s="2" t="s">
        <v>80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9.11</v>
      </c>
      <c r="M83" s="2" t="s">
        <v>80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9.11</v>
      </c>
      <c r="Y83" s="2" t="s">
        <v>80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9.11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38777.626000000004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38777.626000000004</v>
      </c>
      <c r="Y84" s="2" t="s">
        <v>93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38777.626000000004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17611.145999999997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17611.145999999997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17611.145999999997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895.482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895.482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895.482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6566.8679999999995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6566.8679999999995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6566.8679999999995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4264.2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4264.2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8528.4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6">
        <f>K91+K93+K94+K100</f>
        <v>14029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W91+W93+W94+W100</f>
        <v>24892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6">
        <f>AI91+AI93+AI94+AI95+AI100</f>
        <v>24975.6</v>
      </c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5">
        <f>2967+809</f>
        <v>3776</v>
      </c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5">
        <v>18327</v>
      </c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5">
        <f>18042+564</f>
        <v>18606</v>
      </c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28</v>
      </c>
      <c r="B93" s="3"/>
      <c r="C93" s="3"/>
      <c r="D93" s="3"/>
      <c r="E93" s="3"/>
      <c r="F93" s="3"/>
      <c r="G93" s="3"/>
      <c r="H93" s="3"/>
      <c r="I93" s="3"/>
      <c r="J93" s="4"/>
      <c r="K93" s="6">
        <f>6110+1315</f>
        <v>7425</v>
      </c>
      <c r="M93" s="2" t="s">
        <v>28</v>
      </c>
      <c r="N93" s="3"/>
      <c r="O93" s="3"/>
      <c r="P93" s="3"/>
      <c r="Q93" s="3"/>
      <c r="R93" s="3"/>
      <c r="S93" s="3"/>
      <c r="T93" s="3"/>
      <c r="U93" s="3"/>
      <c r="V93" s="4"/>
      <c r="W93" s="5">
        <f>4796+539</f>
        <v>5335</v>
      </c>
      <c r="Y93" s="2" t="s">
        <v>28</v>
      </c>
      <c r="Z93" s="3"/>
      <c r="AA93" s="3"/>
      <c r="AB93" s="3"/>
      <c r="AC93" s="3"/>
      <c r="AD93" s="3"/>
      <c r="AE93" s="3"/>
      <c r="AF93" s="3"/>
      <c r="AG93" s="3"/>
      <c r="AH93" s="4"/>
      <c r="AI93" s="6">
        <f>AI81</f>
        <v>4256.6</v>
      </c>
    </row>
    <row r="94" spans="1:35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4"/>
      <c r="K94" s="5">
        <f>1476+632</f>
        <v>2108</v>
      </c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5">
        <v>510</v>
      </c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578</v>
      </c>
    </row>
    <row r="95" spans="1:35" ht="15">
      <c r="A95" s="9" t="s">
        <v>8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24</v>
      </c>
      <c r="M95" s="9" t="s">
        <v>8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24</v>
      </c>
      <c r="Y95" s="9" t="s">
        <v>8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815</v>
      </c>
    </row>
    <row r="96" spans="1:35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5" t="s">
        <v>24</v>
      </c>
    </row>
    <row r="97" spans="1:35" ht="15">
      <c r="A97" s="2" t="s">
        <v>10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11</v>
      </c>
      <c r="B98" s="10"/>
      <c r="C98" s="10"/>
      <c r="D98" s="10"/>
      <c r="E98" s="10"/>
      <c r="F98" s="10"/>
      <c r="G98" s="10"/>
      <c r="H98" s="10"/>
      <c r="I98" s="10"/>
      <c r="J98" s="11"/>
      <c r="K98" s="5" t="s">
        <v>24</v>
      </c>
      <c r="M98" s="9" t="s">
        <v>11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24</v>
      </c>
      <c r="Y98" s="9" t="s">
        <v>11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720</v>
      </c>
      <c r="M100" s="2" t="s">
        <v>44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720</v>
      </c>
      <c r="Y100" s="2" t="s">
        <v>44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720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43366.695999999996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54229.695999999996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58577.49599999999</v>
      </c>
    </row>
    <row r="103" ht="12.75">
      <c r="AI103" s="18" t="s">
        <v>24</v>
      </c>
    </row>
    <row r="104" ht="12.75">
      <c r="AI104" s="30">
        <f>AI80+AI84-AI101</f>
        <v>71416.40599999996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2013-01-28T00:28:03Z</cp:lastPrinted>
  <dcterms:created xsi:type="dcterms:W3CDTF">2012-04-11T04:13:08Z</dcterms:created>
  <dcterms:modified xsi:type="dcterms:W3CDTF">2016-02-29T07:34:23Z</dcterms:modified>
  <cp:category/>
  <cp:version/>
  <cp:contentType/>
  <cp:contentStatus/>
</cp:coreProperties>
</file>