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<sst xmlns="http://schemas.openxmlformats.org/spreadsheetml/2006/main" count="416" uniqueCount="102">
  <si>
    <t>3. Общая площадь дома</t>
  </si>
  <si>
    <t>4. количество квартир</t>
  </si>
  <si>
    <t>Расходы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</si>
  <si>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</si>
  <si>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</si>
  <si>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</si>
  <si>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</si>
  <si>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</si>
  <si>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</si>
  <si>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</si>
  <si>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</si>
  <si>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</si>
  <si>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</si>
  <si>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</si>
  <si>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</si>
  <si>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</si>
  <si>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</si>
  <si>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</si>
  <si>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</si>
  <si>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</si>
  <si>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</si>
  <si>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</si>
  <si>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</si>
  <si>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</si>
  <si>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к. Прочие работы  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</si>
  <si>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</si>
  <si>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</si>
  <si>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</si>
  <si>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</si>
  <si>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</si>
  <si>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6.начислено за январь    </t>
  </si>
  <si>
    <t xml:space="preserve">6.начислено за февраль    </t>
  </si>
  <si>
    <t>июнь</t>
  </si>
  <si>
    <t xml:space="preserve">май </t>
  </si>
  <si>
    <t xml:space="preserve">6.начислено за июль  </t>
  </si>
  <si>
    <t xml:space="preserve">6.начислено за ноябрь    </t>
  </si>
  <si>
    <t xml:space="preserve"> </t>
  </si>
  <si>
    <t>апрель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</si>
  <si>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</si>
  <si>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</si>
  <si>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</si>
  <si>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</si>
  <si>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</si>
  <si>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</si>
  <si>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</si>
  <si>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</si>
  <si>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</si>
  <si>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</si>
  <si>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</si>
  <si>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</si>
  <si>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</si>
  <si>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</si>
  <si>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</si>
  <si>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</si>
  <si>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на 01.04.2015г.</t>
  </si>
  <si>
    <t xml:space="preserve">коммунальным услугам жилого дома № 3 пос. Классон за 1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</si>
  <si>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</si>
  <si>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</si>
  <si>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</si>
  <si>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</si>
  <si>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3  пос. Классон за 2 квартал  </t>
  </si>
  <si>
    <t xml:space="preserve">коммунальным услугам жилого дома № 3  пос. Классон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</si>
  <si>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</si>
  <si>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</si>
  <si>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</si>
  <si>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</si>
  <si>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3  пос. Классон за 4 квартал  </t>
  </si>
  <si>
    <t xml:space="preserve">5. Тариф  </t>
  </si>
  <si>
    <t xml:space="preserve">коммунальным услугам жилого дома № 3 пос. Классон за январь  </t>
  </si>
  <si>
    <t xml:space="preserve">коммунальным услугам жилого дома № 3 пос. Классон.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</si>
  <si>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</si>
  <si>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</si>
  <si>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</si>
  <si>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</si>
  <si>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 xml:space="preserve">6.начислено за март    </t>
  </si>
  <si>
    <t xml:space="preserve">коммунальным услугам жилого дома № 3 пос. Классон за март 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</si>
  <si>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</si>
  <si>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</si>
  <si>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 xml:space="preserve">6.начислено за июнь . 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</si>
  <si>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</si>
  <si>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</si>
  <si>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6.начислено за май   </t>
  </si>
  <si>
    <t xml:space="preserve">6.начислено за апрель 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</si>
  <si>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</si>
  <si>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</si>
  <si>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 xml:space="preserve">6.начислено за август   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</si>
  <si>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</si>
  <si>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</si>
  <si>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5. Тариф н </t>
  </si>
  <si>
    <t xml:space="preserve">6.начислено за сентябрь  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</si>
  <si>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</si>
  <si>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</si>
  <si>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. </t>
  </si>
  <si>
    <t>1. Задолженность по содержанию и текущему ремонту жилого дома на 01.11.2015года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</si>
  <si>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</si>
  <si>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01.10.205 года</t>
  </si>
  <si>
    <t xml:space="preserve">5. Тариф 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</si>
  <si>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</si>
  <si>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</si>
  <si>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</si>
  <si>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</si>
  <si>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(крыша)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</si>
</sst>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 topLeftCell="A82">
      <selection activeCell="L122" sqref="L122"/>
    </sheetView>
  </sheetViews>
  <sheetFormatPr defaultColWidth="9.00390625" defaultRowHeight="12.75"/>
  <cols>
    <col min="10" max="10" width="17.1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55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7">
        <v>22119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377.9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</row>
    <row r="8" spans="1:11" ht="15">
      <c r="A8" s="2" t="s">
        <v>53</v>
      </c>
      <c r="B8" s="3"/>
      <c r="C8" s="3"/>
      <c r="D8" s="3"/>
      <c r="E8" s="3"/>
      <c r="F8" s="3"/>
      <c r="G8" s="3"/>
      <c r="H8" s="3"/>
      <c r="I8" s="3"/>
      <c r="J8" s="4"/>
      <c r="K8" s="17">
        <f>Лист2!K9+Лист2!W9+Лист2!AI9</f>
        <v>9137.622</v>
      </c>
    </row>
    <row r="9" spans="1:11" ht="15">
      <c r="A9" s="2" t="s">
        <v>54</v>
      </c>
      <c r="B9" s="3"/>
      <c r="C9" s="3"/>
      <c r="D9" s="3"/>
      <c r="E9" s="3"/>
      <c r="F9" s="3"/>
      <c r="G9" s="3"/>
      <c r="H9" s="3"/>
      <c r="I9" s="3"/>
      <c r="J9" s="4"/>
      <c r="K9" s="17">
        <v>5995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.75">
      <c r="A11" s="9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Лист2!AI11+Лист2!W11+Лист2!K11</f>
        <v>4538.579</v>
      </c>
    </row>
    <row r="12" spans="1:11" ht="15.75">
      <c r="A12" s="9" t="s">
        <v>20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K6*0.21*3</f>
        <v>238.077</v>
      </c>
    </row>
    <row r="13" spans="1:11" ht="15.75">
      <c r="A13" s="9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7">
        <f>K6*1.54*2</f>
        <v>1163.932</v>
      </c>
    </row>
    <row r="14" spans="1:11" ht="15.75">
      <c r="A14" s="9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7">
        <f>K6*1*2</f>
        <v>755.8</v>
      </c>
    </row>
    <row r="15" spans="1:11" ht="15.75">
      <c r="A15" s="9" t="s">
        <v>100</v>
      </c>
      <c r="B15" s="8"/>
      <c r="C15" s="8"/>
      <c r="D15" s="8"/>
      <c r="E15" s="8"/>
      <c r="F15" s="8"/>
      <c r="G15" s="8"/>
      <c r="H15" s="8"/>
      <c r="I15" s="3"/>
      <c r="J15" s="4"/>
      <c r="K15" s="16">
        <f>72*3</f>
        <v>216</v>
      </c>
    </row>
    <row r="16" spans="1:11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6"/>
    </row>
    <row r="19" spans="1:11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6"/>
    </row>
    <row r="20" spans="1:11" ht="15">
      <c r="A20" s="10" t="s">
        <v>8</v>
      </c>
      <c r="B20" s="11"/>
      <c r="C20" s="11"/>
      <c r="D20" s="11"/>
      <c r="E20" s="11"/>
      <c r="F20" s="11"/>
      <c r="G20" s="11"/>
      <c r="H20" s="11"/>
      <c r="I20" s="11"/>
      <c r="J20" s="12"/>
      <c r="K20" s="6"/>
    </row>
    <row r="21" spans="1:11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6"/>
    </row>
    <row r="22" spans="1:11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6"/>
    </row>
    <row r="23" spans="1:11" ht="15">
      <c r="A23" s="10" t="s">
        <v>11</v>
      </c>
      <c r="B23" s="11"/>
      <c r="C23" s="11"/>
      <c r="D23" s="11"/>
      <c r="E23" s="11"/>
      <c r="F23" s="11"/>
      <c r="G23" s="11"/>
      <c r="H23" s="11"/>
      <c r="I23" s="11"/>
      <c r="J23" s="12"/>
      <c r="K23" s="6"/>
    </row>
    <row r="24" spans="1:11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6"/>
    </row>
    <row r="25" spans="1:11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6"/>
    </row>
    <row r="26" spans="1:11" ht="15">
      <c r="A26" s="10" t="s">
        <v>14</v>
      </c>
      <c r="B26" s="11"/>
      <c r="C26" s="11"/>
      <c r="D26" s="11"/>
      <c r="E26" s="11"/>
      <c r="F26" s="11"/>
      <c r="G26" s="11"/>
      <c r="H26" s="11"/>
      <c r="I26" s="11"/>
      <c r="J26" s="12"/>
      <c r="K26" s="17">
        <f>K11+K12+K13+K14+K15</f>
        <v>6912.388</v>
      </c>
    </row>
    <row r="29" spans="1:9" ht="15">
      <c r="A29" s="1"/>
      <c r="B29" s="1" t="s">
        <v>15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60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56</v>
      </c>
      <c r="B32" s="3"/>
      <c r="C32" s="3"/>
      <c r="D32" s="3"/>
      <c r="E32" s="3"/>
      <c r="F32" s="3"/>
      <c r="G32" s="3"/>
      <c r="H32" s="3"/>
      <c r="I32" s="3"/>
      <c r="J32" s="4"/>
      <c r="K32" s="14"/>
    </row>
    <row r="33" spans="1:11" ht="15">
      <c r="A33" s="2" t="s">
        <v>57</v>
      </c>
      <c r="B33" s="3"/>
      <c r="C33" s="3"/>
      <c r="D33" s="3"/>
      <c r="E33" s="3"/>
      <c r="F33" s="3"/>
      <c r="G33" s="3"/>
      <c r="H33" s="3"/>
      <c r="I33" s="3"/>
      <c r="J33" s="4"/>
      <c r="K33" s="14">
        <f>K5+K8-K26</f>
        <v>24344.234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5">
        <v>377.9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6">
        <v>8</v>
      </c>
    </row>
    <row r="36" spans="1:13" ht="15">
      <c r="A36" s="2" t="s">
        <v>58</v>
      </c>
      <c r="B36" s="3"/>
      <c r="C36" s="3"/>
      <c r="D36" s="3"/>
      <c r="E36" s="3"/>
      <c r="F36" s="3"/>
      <c r="G36" s="3"/>
      <c r="H36" s="3"/>
      <c r="I36" s="3"/>
      <c r="J36" s="4"/>
      <c r="K36" s="17">
        <f>Лист2!K34*3</f>
        <v>10362.018</v>
      </c>
      <c r="M36" s="18"/>
    </row>
    <row r="37" spans="1:13" ht="15">
      <c r="A37" s="2" t="s">
        <v>59</v>
      </c>
      <c r="B37" s="3"/>
      <c r="C37" s="3"/>
      <c r="D37" s="3"/>
      <c r="E37" s="3"/>
      <c r="F37" s="3"/>
      <c r="G37" s="3"/>
      <c r="H37" s="3"/>
      <c r="I37" s="3"/>
      <c r="J37" s="4"/>
      <c r="K37" s="17">
        <v>7900</v>
      </c>
      <c r="M37" s="19"/>
    </row>
    <row r="38" spans="1:11" ht="15.75">
      <c r="A38" s="2"/>
      <c r="B38" s="8" t="s">
        <v>2</v>
      </c>
      <c r="C38" s="8"/>
      <c r="D38" s="3"/>
      <c r="E38" s="3"/>
      <c r="F38" s="3"/>
      <c r="G38" s="3"/>
      <c r="H38" s="3"/>
      <c r="I38" s="3"/>
      <c r="J38" s="4"/>
      <c r="K38" s="6"/>
    </row>
    <row r="39" spans="1:11" ht="15.75">
      <c r="A39" s="9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7">
        <f>Лист2!K36*3</f>
        <v>4682.181</v>
      </c>
    </row>
    <row r="40" spans="1:11" ht="15.75">
      <c r="A40" s="9" t="s">
        <v>20</v>
      </c>
      <c r="B40" s="3"/>
      <c r="C40" s="3"/>
      <c r="D40" s="3"/>
      <c r="E40" s="3"/>
      <c r="F40" s="3"/>
      <c r="G40" s="3"/>
      <c r="H40" s="3"/>
      <c r="I40" s="3"/>
      <c r="J40" s="4"/>
      <c r="K40" s="17">
        <f>Лист2!K37*3</f>
        <v>238.077</v>
      </c>
    </row>
    <row r="41" spans="1:11" ht="15.75">
      <c r="A41" s="9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7">
        <f>Лист2!K38*3</f>
        <v>1745.8980000000001</v>
      </c>
    </row>
    <row r="42" spans="1:11" ht="15.75">
      <c r="A42" s="9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7">
        <f>Лист2!K39*3</f>
        <v>1133.6999999999998</v>
      </c>
    </row>
    <row r="43" spans="1:11" ht="15.75">
      <c r="A43" s="9" t="s">
        <v>100</v>
      </c>
      <c r="B43" s="8"/>
      <c r="C43" s="8"/>
      <c r="D43" s="8"/>
      <c r="E43" s="8"/>
      <c r="F43" s="8"/>
      <c r="G43" s="8"/>
      <c r="H43" s="8"/>
      <c r="I43" s="3"/>
      <c r="J43" s="4"/>
      <c r="K43" s="17">
        <f>Лист2!K40+Лист2!W40+Лист2!AI40</f>
        <v>3789</v>
      </c>
    </row>
    <row r="44" spans="1:11" ht="15">
      <c r="A44" s="2" t="s">
        <v>4</v>
      </c>
      <c r="B44" s="3"/>
      <c r="C44" s="3"/>
      <c r="D44" s="3"/>
      <c r="E44" s="3"/>
      <c r="F44" s="3"/>
      <c r="G44" s="3"/>
      <c r="H44" s="3"/>
      <c r="I44" s="3"/>
      <c r="J44" s="4"/>
      <c r="K44" s="6"/>
    </row>
    <row r="45" spans="1:11" ht="15">
      <c r="A45" s="2" t="s">
        <v>5</v>
      </c>
      <c r="B45" s="3"/>
      <c r="C45" s="3"/>
      <c r="D45" s="3"/>
      <c r="E45" s="3"/>
      <c r="F45" s="3"/>
      <c r="G45" s="3"/>
      <c r="H45" s="3"/>
      <c r="I45" s="3"/>
      <c r="J45" s="4"/>
      <c r="K45" s="6"/>
    </row>
    <row r="46" spans="1:11" ht="15">
      <c r="A46" s="2" t="s">
        <v>6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10" t="s">
        <v>8</v>
      </c>
      <c r="B48" s="11"/>
      <c r="C48" s="11"/>
      <c r="D48" s="11"/>
      <c r="E48" s="11"/>
      <c r="F48" s="11"/>
      <c r="G48" s="11"/>
      <c r="H48" s="11"/>
      <c r="I48" s="11"/>
      <c r="J48" s="12"/>
      <c r="K48" s="6"/>
    </row>
    <row r="49" spans="1:11" ht="15">
      <c r="A49" s="2" t="s">
        <v>9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10" t="s">
        <v>11</v>
      </c>
      <c r="B51" s="11"/>
      <c r="C51" s="11"/>
      <c r="D51" s="11"/>
      <c r="E51" s="11"/>
      <c r="F51" s="11"/>
      <c r="G51" s="11"/>
      <c r="H51" s="11"/>
      <c r="I51" s="11"/>
      <c r="J51" s="12"/>
      <c r="K51" s="6"/>
    </row>
    <row r="52" spans="1:11" ht="15">
      <c r="A52" s="2" t="s">
        <v>12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2" t="s">
        <v>24</v>
      </c>
      <c r="B53" s="3"/>
      <c r="C53" s="3"/>
      <c r="D53" s="3"/>
      <c r="E53" s="3"/>
      <c r="F53" s="3"/>
      <c r="G53" s="3"/>
      <c r="H53" s="3"/>
      <c r="I53" s="3"/>
      <c r="J53" s="4"/>
      <c r="K53" s="7"/>
    </row>
    <row r="54" spans="1:11" ht="15">
      <c r="A54" s="10" t="s">
        <v>14</v>
      </c>
      <c r="B54" s="11"/>
      <c r="C54" s="11"/>
      <c r="D54" s="11"/>
      <c r="E54" s="11"/>
      <c r="F54" s="11"/>
      <c r="G54" s="11"/>
      <c r="H54" s="11"/>
      <c r="I54" s="11"/>
      <c r="J54" s="12"/>
      <c r="K54" s="17">
        <f>K39+K40+K41+K42+K43</f>
        <v>11588.856</v>
      </c>
    </row>
    <row r="56" spans="1:9" ht="15">
      <c r="A56" s="1"/>
      <c r="B56" s="1" t="s">
        <v>15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61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62</v>
      </c>
      <c r="B59" s="3"/>
      <c r="C59" s="3"/>
      <c r="D59" s="3"/>
      <c r="E59" s="3"/>
      <c r="F59" s="3"/>
      <c r="G59" s="3"/>
      <c r="H59" s="3"/>
      <c r="I59" s="3"/>
      <c r="J59" s="4"/>
      <c r="K59" s="14"/>
      <c r="L59" s="18"/>
    </row>
    <row r="60" spans="1:11" ht="15">
      <c r="A60" s="2" t="s">
        <v>63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K33+K36-K54</f>
        <v>23117.396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377.9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6">
        <v>8</v>
      </c>
    </row>
    <row r="63" spans="1:13" ht="15">
      <c r="A63" s="2" t="s">
        <v>64</v>
      </c>
      <c r="B63" s="3"/>
      <c r="C63" s="3"/>
      <c r="D63" s="3"/>
      <c r="E63" s="3"/>
      <c r="F63" s="3"/>
      <c r="G63" s="3"/>
      <c r="H63" s="3"/>
      <c r="I63" s="3"/>
      <c r="J63" s="4"/>
      <c r="K63" s="17">
        <f>K36</f>
        <v>10362.018</v>
      </c>
      <c r="L63" s="19"/>
      <c r="M63" s="19"/>
    </row>
    <row r="64" spans="1:11" ht="15">
      <c r="A64" s="2" t="s">
        <v>65</v>
      </c>
      <c r="B64" s="3"/>
      <c r="C64" s="3"/>
      <c r="D64" s="3"/>
      <c r="E64" s="3"/>
      <c r="F64" s="3"/>
      <c r="G64" s="3"/>
      <c r="H64" s="3"/>
      <c r="I64" s="3"/>
      <c r="J64" s="4"/>
      <c r="K64" s="17" t="s">
        <v>36</v>
      </c>
    </row>
    <row r="65" spans="1:11" ht="15.75">
      <c r="A65" s="2"/>
      <c r="B65" s="8" t="s">
        <v>2</v>
      </c>
      <c r="C65" s="8"/>
      <c r="D65" s="3"/>
      <c r="E65" s="3"/>
      <c r="F65" s="3"/>
      <c r="G65" s="3"/>
      <c r="H65" s="3"/>
      <c r="I65" s="3"/>
      <c r="J65" s="4"/>
      <c r="K65" s="6"/>
    </row>
    <row r="66" spans="1:11" ht="15.75">
      <c r="A66" s="9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7">
        <f>K39</f>
        <v>4682.181</v>
      </c>
    </row>
    <row r="67" spans="1:11" ht="15.75">
      <c r="A67" s="9" t="s">
        <v>20</v>
      </c>
      <c r="B67" s="3"/>
      <c r="C67" s="3"/>
      <c r="D67" s="3"/>
      <c r="E67" s="3"/>
      <c r="F67" s="3"/>
      <c r="G67" s="3"/>
      <c r="H67" s="3"/>
      <c r="I67" s="3"/>
      <c r="J67" s="4"/>
      <c r="K67" s="17">
        <f>K40</f>
        <v>238.077</v>
      </c>
    </row>
    <row r="68" spans="1:11" ht="15.75">
      <c r="A68" s="9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7">
        <f>K41</f>
        <v>1745.8980000000001</v>
      </c>
    </row>
    <row r="69" spans="1:11" ht="15.75">
      <c r="A69" s="9" t="s">
        <v>99</v>
      </c>
      <c r="B69" s="3"/>
      <c r="C69" s="3"/>
      <c r="D69" s="3"/>
      <c r="E69" s="3"/>
      <c r="F69" s="3"/>
      <c r="G69" s="3"/>
      <c r="H69" s="3"/>
      <c r="I69" s="3"/>
      <c r="J69" s="4"/>
      <c r="K69" s="17">
        <f>K42</f>
        <v>1133.6999999999998</v>
      </c>
    </row>
    <row r="70" spans="1:11" ht="15.75">
      <c r="A70" s="9" t="s">
        <v>100</v>
      </c>
      <c r="B70" s="8"/>
      <c r="C70" s="8"/>
      <c r="D70" s="8"/>
      <c r="E70" s="8"/>
      <c r="F70" s="8"/>
      <c r="G70" s="8"/>
      <c r="H70" s="8"/>
      <c r="I70" s="3"/>
      <c r="J70" s="4"/>
      <c r="K70" s="17">
        <f>Лист2!K65+Лист2!W65+Лист2!AI65</f>
        <v>216</v>
      </c>
    </row>
    <row r="71" spans="1:11" ht="15">
      <c r="A71" s="2" t="s">
        <v>4</v>
      </c>
      <c r="B71" s="3"/>
      <c r="C71" s="3"/>
      <c r="D71" s="3"/>
      <c r="E71" s="3"/>
      <c r="F71" s="3"/>
      <c r="G71" s="3"/>
      <c r="H71" s="3"/>
      <c r="I71" s="3"/>
      <c r="J71" s="4"/>
      <c r="K71" s="6"/>
    </row>
    <row r="72" spans="1:11" ht="15">
      <c r="A72" s="2" t="s">
        <v>5</v>
      </c>
      <c r="B72" s="3"/>
      <c r="C72" s="3"/>
      <c r="D72" s="3"/>
      <c r="E72" s="3"/>
      <c r="F72" s="3"/>
      <c r="G72" s="3"/>
      <c r="H72" s="3"/>
      <c r="I72" s="3"/>
      <c r="J72" s="4"/>
      <c r="K72" s="6"/>
    </row>
    <row r="73" spans="1:11" ht="15">
      <c r="A73" s="2" t="s">
        <v>6</v>
      </c>
      <c r="B73" s="3"/>
      <c r="C73" s="3"/>
      <c r="D73" s="3"/>
      <c r="E73" s="3"/>
      <c r="F73" s="3"/>
      <c r="G73" s="3"/>
      <c r="H73" s="3"/>
      <c r="I73" s="3"/>
      <c r="J73" s="4"/>
      <c r="K73" s="6"/>
    </row>
    <row r="74" spans="1:11" ht="15">
      <c r="A74" s="2" t="s">
        <v>7</v>
      </c>
      <c r="B74" s="3"/>
      <c r="C74" s="3"/>
      <c r="D74" s="3"/>
      <c r="E74" s="3"/>
      <c r="F74" s="3"/>
      <c r="G74" s="3"/>
      <c r="H74" s="3"/>
      <c r="I74" s="3"/>
      <c r="J74" s="4"/>
      <c r="K74" s="6"/>
    </row>
    <row r="75" spans="1:11" ht="15">
      <c r="A75" s="10" t="s">
        <v>8</v>
      </c>
      <c r="B75" s="11"/>
      <c r="C75" s="11"/>
      <c r="D75" s="11"/>
      <c r="E75" s="11"/>
      <c r="F75" s="11"/>
      <c r="G75" s="11"/>
      <c r="H75" s="11"/>
      <c r="I75" s="11"/>
      <c r="J75" s="12"/>
      <c r="K75" s="6"/>
    </row>
    <row r="76" spans="1:11" ht="15">
      <c r="A76" s="2" t="s">
        <v>9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2" t="s">
        <v>10</v>
      </c>
      <c r="B77" s="3"/>
      <c r="C77" s="3"/>
      <c r="D77" s="3"/>
      <c r="E77" s="3"/>
      <c r="F77" s="3"/>
      <c r="G77" s="3"/>
      <c r="H77" s="3"/>
      <c r="I77" s="3"/>
      <c r="J77" s="4"/>
      <c r="K77" s="6"/>
    </row>
    <row r="78" spans="1:11" ht="15">
      <c r="A78" s="10" t="s">
        <v>11</v>
      </c>
      <c r="B78" s="11"/>
      <c r="C78" s="11"/>
      <c r="D78" s="11"/>
      <c r="E78" s="11"/>
      <c r="F78" s="11"/>
      <c r="G78" s="11"/>
      <c r="H78" s="11"/>
      <c r="I78" s="11"/>
      <c r="J78" s="12"/>
      <c r="K78" s="7"/>
    </row>
    <row r="79" spans="1:11" ht="15">
      <c r="A79" s="2" t="s">
        <v>12</v>
      </c>
      <c r="B79" s="3"/>
      <c r="C79" s="3"/>
      <c r="D79" s="3"/>
      <c r="E79" s="3"/>
      <c r="F79" s="3"/>
      <c r="G79" s="3"/>
      <c r="H79" s="3"/>
      <c r="I79" s="3"/>
      <c r="J79" s="4"/>
      <c r="K79" s="7"/>
    </row>
    <row r="80" spans="1:11" ht="15">
      <c r="A80" s="2" t="s">
        <v>24</v>
      </c>
      <c r="B80" s="3"/>
      <c r="C80" s="3"/>
      <c r="D80" s="3"/>
      <c r="E80" s="3"/>
      <c r="F80" s="3"/>
      <c r="G80" s="3"/>
      <c r="H80" s="3"/>
      <c r="I80" s="3"/>
      <c r="J80" s="4"/>
      <c r="K80" s="7"/>
    </row>
    <row r="81" spans="1:11" ht="15">
      <c r="A81" s="10" t="s">
        <v>14</v>
      </c>
      <c r="B81" s="11"/>
      <c r="C81" s="11"/>
      <c r="D81" s="11"/>
      <c r="E81" s="11"/>
      <c r="F81" s="11"/>
      <c r="G81" s="11"/>
      <c r="H81" s="11"/>
      <c r="I81" s="11"/>
      <c r="J81" s="12"/>
      <c r="K81" s="17">
        <f>K66+K67+K68+K69+K70</f>
        <v>8015.856</v>
      </c>
    </row>
    <row r="83" spans="1:9" ht="15">
      <c r="A83" s="1"/>
      <c r="B83" s="1" t="s">
        <v>15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66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1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4"/>
    </row>
    <row r="87" spans="1:11" ht="15">
      <c r="A87" s="2" t="s">
        <v>39</v>
      </c>
      <c r="B87" s="3"/>
      <c r="C87" s="3"/>
      <c r="D87" s="3"/>
      <c r="E87" s="3"/>
      <c r="F87" s="3"/>
      <c r="G87" s="3"/>
      <c r="H87" s="3"/>
      <c r="I87" s="3"/>
      <c r="J87" s="4"/>
      <c r="K87" s="17">
        <f>K60+K63-K81</f>
        <v>25463.558000000005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377.9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8</v>
      </c>
    </row>
    <row r="90" spans="1:11" ht="15">
      <c r="A90" s="2" t="s">
        <v>40</v>
      </c>
      <c r="B90" s="3"/>
      <c r="C90" s="3"/>
      <c r="D90" s="3"/>
      <c r="E90" s="3"/>
      <c r="F90" s="3"/>
      <c r="G90" s="3"/>
      <c r="H90" s="3"/>
      <c r="I90" s="3"/>
      <c r="J90" s="4"/>
      <c r="K90" s="17">
        <f>K63</f>
        <v>10362.018</v>
      </c>
    </row>
    <row r="91" spans="1:11" ht="15">
      <c r="A91" s="2" t="s">
        <v>41</v>
      </c>
      <c r="B91" s="3"/>
      <c r="C91" s="3"/>
      <c r="D91" s="3"/>
      <c r="E91" s="3"/>
      <c r="F91" s="3"/>
      <c r="G91" s="3"/>
      <c r="H91" s="3"/>
      <c r="I91" s="3"/>
      <c r="J91" s="4"/>
      <c r="K91" s="17"/>
    </row>
    <row r="92" spans="1:11" ht="15.75">
      <c r="A92" s="2"/>
      <c r="B92" s="8" t="s">
        <v>2</v>
      </c>
      <c r="C92" s="8"/>
      <c r="D92" s="3"/>
      <c r="E92" s="3"/>
      <c r="F92" s="3"/>
      <c r="G92" s="3"/>
      <c r="H92" s="3"/>
      <c r="I92" s="3"/>
      <c r="J92" s="4"/>
      <c r="K92" s="6"/>
    </row>
    <row r="93" spans="1:11" ht="15.75">
      <c r="A93" s="9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7">
        <f>K66</f>
        <v>4682.181</v>
      </c>
    </row>
    <row r="94" spans="1:11" ht="15.75">
      <c r="A94" s="9" t="s">
        <v>20</v>
      </c>
      <c r="B94" s="3"/>
      <c r="C94" s="3"/>
      <c r="D94" s="3"/>
      <c r="E94" s="3"/>
      <c r="F94" s="3"/>
      <c r="G94" s="3"/>
      <c r="H94" s="3"/>
      <c r="I94" s="3"/>
      <c r="J94" s="4"/>
      <c r="K94" s="17">
        <f>K67</f>
        <v>238.077</v>
      </c>
    </row>
    <row r="95" spans="1:11" ht="15.75">
      <c r="A95" s="9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7">
        <f>K68</f>
        <v>1745.8980000000001</v>
      </c>
    </row>
    <row r="96" spans="1:11" ht="15.75">
      <c r="A96" s="9" t="s">
        <v>99</v>
      </c>
      <c r="B96" s="3"/>
      <c r="C96" s="3"/>
      <c r="D96" s="3"/>
      <c r="E96" s="3"/>
      <c r="F96" s="3"/>
      <c r="G96" s="3"/>
      <c r="H96" s="3"/>
      <c r="I96" s="3"/>
      <c r="J96" s="4"/>
      <c r="K96" s="17">
        <f>K69</f>
        <v>1133.6999999999998</v>
      </c>
    </row>
    <row r="97" spans="1:11" ht="15.75">
      <c r="A97" s="9" t="s">
        <v>100</v>
      </c>
      <c r="B97" s="8"/>
      <c r="C97" s="8"/>
      <c r="D97" s="8"/>
      <c r="E97" s="8"/>
      <c r="F97" s="8"/>
      <c r="G97" s="8"/>
      <c r="H97" s="8"/>
      <c r="I97" s="3"/>
      <c r="J97" s="4"/>
      <c r="K97" s="17">
        <f>Лист2!AI90+Лист2!W90+Лист2!K90</f>
        <v>896</v>
      </c>
    </row>
    <row r="98" spans="1:11" ht="15">
      <c r="A98" s="2" t="s">
        <v>4</v>
      </c>
      <c r="B98" s="3"/>
      <c r="C98" s="3"/>
      <c r="D98" s="3"/>
      <c r="E98" s="3"/>
      <c r="F98" s="3"/>
      <c r="G98" s="3"/>
      <c r="H98" s="3"/>
      <c r="I98" s="3"/>
      <c r="J98" s="4"/>
      <c r="K98" s="6"/>
    </row>
    <row r="99" spans="1:11" ht="15">
      <c r="A99" s="2" t="s">
        <v>5</v>
      </c>
      <c r="B99" s="3"/>
      <c r="C99" s="3"/>
      <c r="D99" s="3"/>
      <c r="E99" s="3"/>
      <c r="F99" s="3"/>
      <c r="G99" s="3"/>
      <c r="H99" s="3"/>
      <c r="I99" s="3"/>
      <c r="J99" s="4"/>
      <c r="K99" s="6"/>
    </row>
    <row r="100" spans="1:11" ht="15">
      <c r="A100" s="2" t="s">
        <v>6</v>
      </c>
      <c r="B100" s="3"/>
      <c r="C100" s="3"/>
      <c r="D100" s="3"/>
      <c r="E100" s="3"/>
      <c r="F100" s="3"/>
      <c r="G100" s="3"/>
      <c r="H100" s="3"/>
      <c r="I100" s="3"/>
      <c r="J100" s="4"/>
      <c r="K100" s="6"/>
    </row>
    <row r="101" spans="1:11" ht="15">
      <c r="A101" s="2" t="s">
        <v>7</v>
      </c>
      <c r="B101" s="3"/>
      <c r="C101" s="3"/>
      <c r="D101" s="3"/>
      <c r="E101" s="3"/>
      <c r="F101" s="3"/>
      <c r="G101" s="3"/>
      <c r="H101" s="3"/>
      <c r="I101" s="3"/>
      <c r="J101" s="4"/>
      <c r="K101" s="6"/>
    </row>
    <row r="102" spans="1:11" ht="15">
      <c r="A102" s="10" t="s">
        <v>8</v>
      </c>
      <c r="B102" s="11"/>
      <c r="C102" s="11"/>
      <c r="D102" s="11"/>
      <c r="E102" s="11"/>
      <c r="F102" s="11"/>
      <c r="G102" s="11"/>
      <c r="H102" s="11"/>
      <c r="I102" s="11"/>
      <c r="J102" s="12"/>
      <c r="K102" s="6"/>
    </row>
    <row r="103" spans="1:11" ht="15">
      <c r="A103" s="2" t="s">
        <v>9</v>
      </c>
      <c r="B103" s="3"/>
      <c r="C103" s="3"/>
      <c r="D103" s="3"/>
      <c r="E103" s="3"/>
      <c r="F103" s="3"/>
      <c r="G103" s="3"/>
      <c r="H103" s="3"/>
      <c r="I103" s="3"/>
      <c r="J103" s="4"/>
      <c r="K103" s="6"/>
    </row>
    <row r="104" spans="1:11" ht="15">
      <c r="A104" s="2" t="s">
        <v>10</v>
      </c>
      <c r="B104" s="3"/>
      <c r="C104" s="3"/>
      <c r="D104" s="3"/>
      <c r="E104" s="3"/>
      <c r="F104" s="3"/>
      <c r="G104" s="3"/>
      <c r="H104" s="3"/>
      <c r="I104" s="3"/>
      <c r="J104" s="4"/>
      <c r="K104" s="6"/>
    </row>
    <row r="105" spans="1:11" ht="15">
      <c r="A105" s="10" t="s">
        <v>11</v>
      </c>
      <c r="B105" s="11"/>
      <c r="C105" s="11"/>
      <c r="D105" s="11"/>
      <c r="E105" s="11"/>
      <c r="F105" s="11"/>
      <c r="G105" s="11"/>
      <c r="H105" s="11"/>
      <c r="I105" s="11"/>
      <c r="J105" s="12"/>
      <c r="K105" s="6"/>
    </row>
    <row r="106" spans="1:11" ht="15">
      <c r="A106" s="2" t="s">
        <v>12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2" t="s">
        <v>24</v>
      </c>
      <c r="B107" s="3"/>
      <c r="C107" s="3"/>
      <c r="D107" s="3"/>
      <c r="E107" s="3"/>
      <c r="F107" s="3"/>
      <c r="G107" s="3"/>
      <c r="H107" s="3"/>
      <c r="I107" s="3"/>
      <c r="J107" s="4"/>
      <c r="K107" s="7"/>
    </row>
    <row r="108" spans="1:11" ht="15">
      <c r="A108" s="2" t="s">
        <v>14</v>
      </c>
      <c r="B108" s="3"/>
      <c r="C108" s="3"/>
      <c r="D108" s="3"/>
      <c r="E108" s="3"/>
      <c r="F108" s="3"/>
      <c r="G108" s="3"/>
      <c r="H108" s="3"/>
      <c r="I108" s="3"/>
      <c r="J108" s="4"/>
      <c r="K108" s="17">
        <f>K93+K94+K95+K96+K97</f>
        <v>8695.856</v>
      </c>
    </row>
    <row r="109" spans="1:11" ht="15">
      <c r="A109" s="30"/>
      <c r="B109" s="30"/>
      <c r="C109" s="30"/>
      <c r="D109" s="30"/>
      <c r="E109" s="30"/>
      <c r="F109" s="30"/>
      <c r="G109" s="30"/>
      <c r="H109" s="30"/>
      <c r="I109" s="30"/>
      <c r="J109" s="27"/>
      <c r="K109" s="32"/>
    </row>
    <row r="110" spans="1:11" ht="15">
      <c r="A110" s="30"/>
      <c r="B110" s="30"/>
      <c r="C110" s="30"/>
      <c r="D110" s="30"/>
      <c r="E110" s="30"/>
      <c r="F110" s="30"/>
      <c r="G110" s="30"/>
      <c r="H110" s="30"/>
      <c r="I110" s="30"/>
      <c r="J110" s="27"/>
      <c r="K110" s="32"/>
    </row>
    <row r="111" spans="1:11" ht="15">
      <c r="A111" s="2" t="s">
        <v>42</v>
      </c>
      <c r="B111" s="13"/>
      <c r="C111" s="13"/>
      <c r="D111" s="13"/>
      <c r="E111" s="13"/>
      <c r="F111" s="13"/>
      <c r="G111" s="13"/>
      <c r="H111" s="13"/>
      <c r="I111" s="13"/>
      <c r="J111" s="4"/>
      <c r="K111" s="16">
        <v>22119</v>
      </c>
    </row>
    <row r="112" spans="1:11" ht="15">
      <c r="A112" s="22" t="s">
        <v>43</v>
      </c>
      <c r="B112" s="13"/>
      <c r="C112" s="13"/>
      <c r="D112" s="13"/>
      <c r="E112" s="13"/>
      <c r="F112" s="13"/>
      <c r="G112" s="13"/>
      <c r="H112" s="13"/>
      <c r="I112" s="13"/>
      <c r="J112" s="4"/>
      <c r="K112" s="17">
        <f>K90+K63+K36+K8</f>
        <v>40223.676</v>
      </c>
    </row>
    <row r="113" spans="1:11" ht="15">
      <c r="A113" s="23" t="s">
        <v>44</v>
      </c>
      <c r="B113" s="24"/>
      <c r="C113" s="24"/>
      <c r="D113" s="24"/>
      <c r="E113" s="24"/>
      <c r="F113" s="24"/>
      <c r="G113" s="24"/>
      <c r="H113" s="24"/>
      <c r="I113" s="24"/>
      <c r="J113" s="12"/>
      <c r="K113" s="17">
        <f>K108+K81+K54+K26</f>
        <v>35212.956</v>
      </c>
    </row>
    <row r="114" spans="1:11" ht="15">
      <c r="A114" s="22" t="s">
        <v>29</v>
      </c>
      <c r="B114" s="13"/>
      <c r="C114" s="13"/>
      <c r="D114" s="13"/>
      <c r="E114" s="13"/>
      <c r="F114" s="13"/>
      <c r="G114" s="13"/>
      <c r="H114" s="13"/>
      <c r="I114" s="13"/>
      <c r="J114" s="4"/>
      <c r="K114" s="17"/>
    </row>
    <row r="115" spans="1:11" ht="15.75">
      <c r="A115" s="9" t="s">
        <v>18</v>
      </c>
      <c r="B115" s="13"/>
      <c r="C115" s="13"/>
      <c r="D115" s="13"/>
      <c r="E115" s="13"/>
      <c r="F115" s="13"/>
      <c r="G115" s="13"/>
      <c r="H115" s="13"/>
      <c r="I115" s="13"/>
      <c r="J115" s="4"/>
      <c r="K115" s="6"/>
    </row>
    <row r="116" spans="1:11" ht="15.75">
      <c r="A116" s="9" t="s">
        <v>20</v>
      </c>
      <c r="B116" s="13"/>
      <c r="C116" s="13"/>
      <c r="D116" s="13"/>
      <c r="E116" s="13"/>
      <c r="F116" s="13"/>
      <c r="G116" s="13"/>
      <c r="H116" s="13"/>
      <c r="I116" s="13"/>
      <c r="J116" s="4"/>
      <c r="K116" s="6"/>
    </row>
    <row r="117" spans="1:11" ht="15.75">
      <c r="A117" s="25" t="s">
        <v>3</v>
      </c>
      <c r="B117" s="24"/>
      <c r="C117" s="24"/>
      <c r="D117" s="24"/>
      <c r="E117" s="24"/>
      <c r="F117" s="24"/>
      <c r="G117" s="24"/>
      <c r="H117" s="24"/>
      <c r="I117" s="24"/>
      <c r="J117" s="12"/>
      <c r="K117" s="6"/>
    </row>
    <row r="118" spans="1:11" ht="15">
      <c r="A118" s="2" t="s">
        <v>45</v>
      </c>
      <c r="B118" s="3"/>
      <c r="C118" s="3"/>
      <c r="D118" s="3"/>
      <c r="E118" s="3"/>
      <c r="F118" s="3"/>
      <c r="G118" s="3"/>
      <c r="H118" s="3"/>
      <c r="I118" s="3"/>
      <c r="J118" s="4"/>
      <c r="K118" s="6"/>
    </row>
    <row r="119" spans="1:12" ht="15">
      <c r="A119" s="2" t="s">
        <v>46</v>
      </c>
      <c r="B119" s="3"/>
      <c r="C119" s="3"/>
      <c r="D119" s="3"/>
      <c r="E119" s="3"/>
      <c r="F119" s="3"/>
      <c r="G119" s="3"/>
      <c r="H119" s="3"/>
      <c r="I119" s="3"/>
      <c r="J119" s="4"/>
      <c r="K119" s="17">
        <v>26752</v>
      </c>
      <c r="L119" s="19"/>
    </row>
    <row r="120" spans="1:11" ht="15">
      <c r="A120" s="2" t="s">
        <v>47</v>
      </c>
      <c r="B120" s="3"/>
      <c r="C120" s="3"/>
      <c r="D120" s="3"/>
      <c r="E120" s="3"/>
      <c r="F120" s="3"/>
      <c r="G120" s="3"/>
      <c r="H120" s="3"/>
      <c r="I120" s="3"/>
      <c r="J120" s="4"/>
      <c r="K120" s="17" t="s">
        <v>36</v>
      </c>
    </row>
    <row r="121" spans="1:11" ht="15">
      <c r="A121" s="2" t="s">
        <v>48</v>
      </c>
      <c r="B121" s="3"/>
      <c r="C121" s="3"/>
      <c r="D121" s="3"/>
      <c r="E121" s="3"/>
      <c r="F121" s="3"/>
      <c r="G121" s="3"/>
      <c r="H121" s="3"/>
      <c r="I121" s="3"/>
      <c r="J121" s="4"/>
      <c r="K121" s="17"/>
    </row>
    <row r="122" spans="1:11" ht="15">
      <c r="A122" s="26" t="s">
        <v>49</v>
      </c>
      <c r="B122" s="27"/>
      <c r="C122" s="27"/>
      <c r="D122" s="27"/>
      <c r="E122" s="27"/>
      <c r="F122" s="27"/>
      <c r="G122" s="27"/>
      <c r="H122" s="27"/>
      <c r="I122" s="27"/>
      <c r="J122" s="28"/>
      <c r="K122" s="17" t="s">
        <v>36</v>
      </c>
    </row>
    <row r="123" spans="1:11" ht="15">
      <c r="A123" s="2" t="s">
        <v>50</v>
      </c>
      <c r="B123" s="13"/>
      <c r="C123" s="13"/>
      <c r="D123" s="13"/>
      <c r="E123" s="13"/>
      <c r="F123" s="13"/>
      <c r="G123" s="13"/>
      <c r="H123" s="13"/>
      <c r="I123" s="13"/>
      <c r="J123" s="4"/>
      <c r="K123" s="17" t="s">
        <v>36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workbookViewId="0" topLeftCell="T67">
      <selection activeCell="AI89" sqref="AI89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68</v>
      </c>
      <c r="C2" s="1"/>
      <c r="D2" s="1"/>
      <c r="E2" s="1"/>
      <c r="F2" s="1"/>
      <c r="G2" s="1"/>
      <c r="H2" s="1"/>
      <c r="I2" s="1"/>
      <c r="M2" s="1"/>
      <c r="N2" s="1" t="s">
        <v>69</v>
      </c>
      <c r="O2" s="1"/>
      <c r="P2" s="1"/>
      <c r="Q2" s="1"/>
      <c r="R2" s="1"/>
      <c r="S2" s="1"/>
      <c r="T2" s="1"/>
      <c r="U2" s="1"/>
      <c r="Y2" s="1"/>
      <c r="Z2" s="1" t="s">
        <v>75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70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72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4">
        <v>22119</v>
      </c>
      <c r="M5" s="2" t="s">
        <v>71</v>
      </c>
      <c r="N5" s="3"/>
      <c r="O5" s="3"/>
      <c r="P5" s="3"/>
      <c r="Q5" s="3"/>
      <c r="R5" s="3"/>
      <c r="S5" s="3"/>
      <c r="T5" s="3"/>
      <c r="U5" s="3"/>
      <c r="V5" s="4"/>
      <c r="W5" s="14">
        <f>K5+K9-K25</f>
        <v>22780.126</v>
      </c>
      <c r="Y5" s="2" t="s">
        <v>73</v>
      </c>
      <c r="Z5" s="3"/>
      <c r="AA5" s="3"/>
      <c r="AB5" s="3"/>
      <c r="AC5" s="3"/>
      <c r="AD5" s="3"/>
      <c r="AE5" s="3"/>
      <c r="AF5" s="3"/>
      <c r="AG5" s="3"/>
      <c r="AH5" s="4"/>
      <c r="AI5" s="14">
        <f>W5+W9-W26</f>
        <v>23562.18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377.9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5">
        <f>K6</f>
        <v>377.9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5">
        <f>W6</f>
        <v>377.9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8</v>
      </c>
    </row>
    <row r="8" spans="1:35" ht="15">
      <c r="A8" s="2" t="s">
        <v>67</v>
      </c>
      <c r="B8" s="3"/>
      <c r="C8" s="3"/>
      <c r="D8" s="3"/>
      <c r="E8" s="3"/>
      <c r="F8" s="3"/>
      <c r="G8" s="3"/>
      <c r="H8" s="3"/>
      <c r="I8" s="3"/>
      <c r="J8" s="4"/>
      <c r="K8" s="15">
        <v>5.9</v>
      </c>
      <c r="M8" s="2" t="s">
        <v>67</v>
      </c>
      <c r="N8" s="3"/>
      <c r="O8" s="3"/>
      <c r="P8" s="3"/>
      <c r="Q8" s="3"/>
      <c r="R8" s="3"/>
      <c r="S8" s="3"/>
      <c r="T8" s="3"/>
      <c r="U8" s="3"/>
      <c r="V8" s="4"/>
      <c r="W8" s="15">
        <v>9.14</v>
      </c>
      <c r="Y8" s="2" t="s">
        <v>67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9.14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2229.61</v>
      </c>
      <c r="M9" s="2" t="s">
        <v>31</v>
      </c>
      <c r="N9" s="3"/>
      <c r="O9" s="3"/>
      <c r="P9" s="3"/>
      <c r="Q9" s="3"/>
      <c r="R9" s="3"/>
      <c r="S9" s="3"/>
      <c r="T9" s="3"/>
      <c r="U9" s="3"/>
      <c r="V9" s="4"/>
      <c r="W9" s="17">
        <f>W6*W8</f>
        <v>3454.006</v>
      </c>
      <c r="Y9" s="2" t="s">
        <v>74</v>
      </c>
      <c r="Z9" s="3"/>
      <c r="AA9" s="3"/>
      <c r="AB9" s="3"/>
      <c r="AC9" s="3"/>
      <c r="AD9" s="3"/>
      <c r="AE9" s="3"/>
      <c r="AF9" s="3"/>
      <c r="AG9" s="3"/>
      <c r="AH9" s="4"/>
      <c r="AI9" s="17">
        <f>W9</f>
        <v>3454.006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7">
        <f>K6*3.75</f>
        <v>1417.125</v>
      </c>
      <c r="M11" s="9" t="s">
        <v>18</v>
      </c>
      <c r="N11" s="3"/>
      <c r="O11" s="3"/>
      <c r="P11" s="3"/>
      <c r="Q11" s="3"/>
      <c r="R11" s="3"/>
      <c r="S11" s="3"/>
      <c r="T11" s="3"/>
      <c r="U11" s="3"/>
      <c r="V11" s="4"/>
      <c r="W11" s="17">
        <f>W6*4.13</f>
        <v>1560.7269999999999</v>
      </c>
      <c r="Y11" s="9" t="s">
        <v>18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1560.7269999999999</v>
      </c>
    </row>
    <row r="12" spans="1:35" ht="15.75">
      <c r="A12" s="9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</f>
        <v>79.359</v>
      </c>
      <c r="M12" s="9" t="s">
        <v>20</v>
      </c>
      <c r="N12" s="3"/>
      <c r="O12" s="3"/>
      <c r="P12" s="3"/>
      <c r="Q12" s="3"/>
      <c r="R12" s="3"/>
      <c r="S12" s="3"/>
      <c r="T12" s="3"/>
      <c r="U12" s="3"/>
      <c r="V12" s="4"/>
      <c r="W12" s="17">
        <f>W6*0.21</f>
        <v>79.359</v>
      </c>
      <c r="Y12" s="9" t="s">
        <v>20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79.359</v>
      </c>
    </row>
    <row r="13" spans="1:35" ht="15.75">
      <c r="A13" s="9" t="s">
        <v>16</v>
      </c>
      <c r="B13" s="3"/>
      <c r="C13" s="3"/>
      <c r="D13" s="3"/>
      <c r="E13" s="3"/>
      <c r="F13" s="3"/>
      <c r="G13" s="3"/>
      <c r="H13" s="3"/>
      <c r="I13" s="3"/>
      <c r="J13" s="4"/>
      <c r="K13" s="17"/>
      <c r="M13" s="9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7">
        <f>W6*1.54</f>
        <v>581.966</v>
      </c>
      <c r="Y13" s="9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7">
        <f>W13</f>
        <v>581.966</v>
      </c>
    </row>
    <row r="14" spans="1:35" ht="15.75">
      <c r="A14" s="9" t="s">
        <v>17</v>
      </c>
      <c r="B14" s="8"/>
      <c r="C14" s="8"/>
      <c r="D14" s="8"/>
      <c r="E14" s="8"/>
      <c r="F14" s="8"/>
      <c r="G14" s="8"/>
      <c r="H14" s="8"/>
      <c r="I14" s="3"/>
      <c r="J14" s="4"/>
      <c r="K14" s="16">
        <f>K24</f>
        <v>72</v>
      </c>
      <c r="M14" s="9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7">
        <f>W6*1</f>
        <v>377.9</v>
      </c>
      <c r="Y14" s="9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7">
        <f>W14</f>
        <v>377.9</v>
      </c>
    </row>
    <row r="15" spans="1:35" ht="15.7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9" t="s">
        <v>100</v>
      </c>
      <c r="N15" s="8"/>
      <c r="O15" s="8"/>
      <c r="P15" s="8"/>
      <c r="Q15" s="8"/>
      <c r="R15" s="8"/>
      <c r="S15" s="8"/>
      <c r="T15" s="8"/>
      <c r="U15" s="3"/>
      <c r="V15" s="4"/>
      <c r="W15" s="17">
        <f>W25</f>
        <v>72</v>
      </c>
      <c r="Y15" s="9" t="s">
        <v>100</v>
      </c>
      <c r="Z15" s="8"/>
      <c r="AA15" s="8"/>
      <c r="AB15" s="8"/>
      <c r="AC15" s="8"/>
      <c r="AD15" s="8"/>
      <c r="AE15" s="8"/>
      <c r="AF15" s="8"/>
      <c r="AG15" s="3"/>
      <c r="AH15" s="4"/>
      <c r="AI15" s="17">
        <f>AI25</f>
        <v>72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8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10" t="s">
        <v>8</v>
      </c>
      <c r="N20" s="11"/>
      <c r="O20" s="11"/>
      <c r="P20" s="11"/>
      <c r="Q20" s="11"/>
      <c r="R20" s="11"/>
      <c r="S20" s="11"/>
      <c r="T20" s="11"/>
      <c r="U20" s="11"/>
      <c r="V20" s="12"/>
      <c r="W20" s="6"/>
      <c r="Y20" s="10" t="s">
        <v>8</v>
      </c>
      <c r="Z20" s="11"/>
      <c r="AA20" s="11"/>
      <c r="AB20" s="11"/>
      <c r="AC20" s="11"/>
      <c r="AD20" s="11"/>
      <c r="AE20" s="11"/>
      <c r="AF20" s="11"/>
      <c r="AG20" s="11"/>
      <c r="AH20" s="12"/>
      <c r="AI20" s="6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11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10" t="s">
        <v>11</v>
      </c>
      <c r="N23" s="11"/>
      <c r="O23" s="11"/>
      <c r="P23" s="11"/>
      <c r="Q23" s="11"/>
      <c r="R23" s="11"/>
      <c r="S23" s="11"/>
      <c r="T23" s="11"/>
      <c r="U23" s="11"/>
      <c r="V23" s="12"/>
      <c r="W23" s="6"/>
      <c r="Y23" s="10" t="s">
        <v>11</v>
      </c>
      <c r="Z23" s="11"/>
      <c r="AA23" s="11"/>
      <c r="AB23" s="11"/>
      <c r="AC23" s="11"/>
      <c r="AD23" s="11"/>
      <c r="AE23" s="11"/>
      <c r="AF23" s="11"/>
      <c r="AG23" s="11"/>
      <c r="AH23" s="12"/>
      <c r="AI23" s="6"/>
    </row>
    <row r="24" spans="1:35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6">
        <v>72</v>
      </c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14</v>
      </c>
      <c r="B25" s="11"/>
      <c r="C25" s="11"/>
      <c r="D25" s="11"/>
      <c r="E25" s="11"/>
      <c r="F25" s="11"/>
      <c r="G25" s="11"/>
      <c r="H25" s="11"/>
      <c r="I25" s="11"/>
      <c r="J25" s="12"/>
      <c r="K25" s="17">
        <f>K11+K12+K14</f>
        <v>1568.484</v>
      </c>
      <c r="M25" s="2" t="s">
        <v>25</v>
      </c>
      <c r="N25" s="3"/>
      <c r="O25" s="3"/>
      <c r="P25" s="3"/>
      <c r="Q25" s="3"/>
      <c r="R25" s="3"/>
      <c r="S25" s="3"/>
      <c r="T25" s="3"/>
      <c r="U25" s="3"/>
      <c r="V25" s="4"/>
      <c r="W25" s="31">
        <v>72</v>
      </c>
      <c r="Y25" s="2" t="s">
        <v>25</v>
      </c>
      <c r="Z25" s="3"/>
      <c r="AA25" s="3"/>
      <c r="AB25" s="3"/>
      <c r="AC25" s="3"/>
      <c r="AD25" s="3"/>
      <c r="AE25" s="3"/>
      <c r="AF25" s="3"/>
      <c r="AG25" s="3"/>
      <c r="AH25" s="4"/>
      <c r="AI25" s="31">
        <v>72</v>
      </c>
    </row>
    <row r="26" spans="13:35" ht="15">
      <c r="M26" s="10" t="s">
        <v>14</v>
      </c>
      <c r="N26" s="11"/>
      <c r="O26" s="11"/>
      <c r="P26" s="11"/>
      <c r="Q26" s="11"/>
      <c r="R26" s="11"/>
      <c r="S26" s="11"/>
      <c r="T26" s="11"/>
      <c r="U26" s="11"/>
      <c r="V26" s="12"/>
      <c r="W26" s="17">
        <f>W11+W12+W13+W14+W15</f>
        <v>2671.9519999999998</v>
      </c>
      <c r="Y26" s="10" t="s">
        <v>14</v>
      </c>
      <c r="Z26" s="11"/>
      <c r="AA26" s="11"/>
      <c r="AB26" s="11"/>
      <c r="AC26" s="11"/>
      <c r="AD26" s="11"/>
      <c r="AE26" s="11"/>
      <c r="AF26" s="11"/>
      <c r="AG26" s="11"/>
      <c r="AH26" s="12"/>
      <c r="AI26" s="17">
        <f>AI11+AI12+AI13+AI14+AI15</f>
        <v>2671.9519999999998</v>
      </c>
    </row>
    <row r="27" spans="13:35" ht="15"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Y27" s="30"/>
      <c r="Z27" s="30"/>
      <c r="AA27" s="30"/>
      <c r="AB27" s="30"/>
      <c r="AC27" s="30"/>
      <c r="AD27" s="30"/>
      <c r="AE27" s="30"/>
      <c r="AF27" s="30"/>
      <c r="AG27" s="30"/>
      <c r="AH27" s="27"/>
      <c r="AI27" s="27"/>
    </row>
    <row r="28" spans="1:33" ht="15.75">
      <c r="A28" s="1"/>
      <c r="B28" s="1"/>
      <c r="C28" s="1"/>
      <c r="D28" s="1"/>
      <c r="E28" s="29" t="s">
        <v>37</v>
      </c>
      <c r="F28" s="1"/>
      <c r="G28" s="1"/>
      <c r="H28" s="1"/>
      <c r="I28" s="1"/>
      <c r="M28" s="1"/>
      <c r="N28" s="1"/>
      <c r="O28" s="1"/>
      <c r="P28" s="1"/>
      <c r="Q28" s="1"/>
      <c r="R28" s="29" t="s">
        <v>33</v>
      </c>
      <c r="S28" s="1"/>
      <c r="T28" s="1"/>
      <c r="U28" s="1"/>
      <c r="Y28" s="1"/>
      <c r="Z28" s="1"/>
      <c r="AA28" s="1"/>
      <c r="AB28" s="1"/>
      <c r="AC28" s="1"/>
      <c r="AD28" s="29" t="s">
        <v>32</v>
      </c>
      <c r="AE28" s="1"/>
      <c r="AF28" s="1"/>
      <c r="AG28" s="1"/>
    </row>
    <row r="29" spans="1:35" ht="15">
      <c r="A29" s="2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5"/>
      <c r="M29" s="2" t="s">
        <v>79</v>
      </c>
      <c r="N29" s="3"/>
      <c r="O29" s="3"/>
      <c r="P29" s="3"/>
      <c r="Q29" s="3"/>
      <c r="R29" s="3"/>
      <c r="S29" s="3"/>
      <c r="T29" s="3"/>
      <c r="U29" s="3"/>
      <c r="V29" s="4"/>
      <c r="W29" s="5"/>
      <c r="Y29" s="2" t="s">
        <v>76</v>
      </c>
      <c r="Z29" s="3"/>
      <c r="AA29" s="3"/>
      <c r="AB29" s="3"/>
      <c r="AC29" s="3"/>
      <c r="AD29" s="3"/>
      <c r="AE29" s="3"/>
      <c r="AF29" s="3"/>
      <c r="AG29" s="3"/>
      <c r="AH29" s="4"/>
      <c r="AI29" s="5"/>
    </row>
    <row r="30" spans="1:35" ht="15">
      <c r="A30" s="2" t="s">
        <v>57</v>
      </c>
      <c r="B30" s="3"/>
      <c r="C30" s="3"/>
      <c r="D30" s="3"/>
      <c r="E30" s="3"/>
      <c r="F30" s="3"/>
      <c r="G30" s="3"/>
      <c r="H30" s="3"/>
      <c r="I30" s="3"/>
      <c r="J30" s="4"/>
      <c r="K30" s="14">
        <f>AI5+AI9-AI26</f>
        <v>24344.234</v>
      </c>
      <c r="M30" s="2" t="s">
        <v>80</v>
      </c>
      <c r="N30" s="3"/>
      <c r="O30" s="3"/>
      <c r="P30" s="3"/>
      <c r="Q30" s="3"/>
      <c r="R30" s="3"/>
      <c r="S30" s="3"/>
      <c r="T30" s="3"/>
      <c r="U30" s="3"/>
      <c r="V30" s="4"/>
      <c r="W30" s="14">
        <f>K30+K34-K51</f>
        <v>25126.288</v>
      </c>
      <c r="Y30" s="2" t="s">
        <v>77</v>
      </c>
      <c r="Z30" s="3"/>
      <c r="AA30" s="3"/>
      <c r="AB30" s="3"/>
      <c r="AC30" s="3"/>
      <c r="AD30" s="3"/>
      <c r="AE30" s="3"/>
      <c r="AF30" s="3"/>
      <c r="AG30" s="3"/>
      <c r="AH30" s="4"/>
      <c r="AI30" s="14">
        <f>W30+W34-W51</f>
        <v>22335.342000000004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5">
        <v>377.9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</f>
        <v>377.9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</f>
        <v>377.9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6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6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6">
        <f>W32</f>
        <v>8</v>
      </c>
    </row>
    <row r="33" spans="1:35" ht="15">
      <c r="A33" s="2" t="s">
        <v>67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9.14</v>
      </c>
      <c r="M33" s="2" t="s">
        <v>67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9.14</v>
      </c>
      <c r="Y33" s="2" t="s">
        <v>67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9.14</v>
      </c>
    </row>
    <row r="34" spans="1:35" ht="15">
      <c r="A34" s="2" t="s">
        <v>82</v>
      </c>
      <c r="B34" s="3"/>
      <c r="C34" s="3"/>
      <c r="D34" s="3"/>
      <c r="E34" s="3"/>
      <c r="F34" s="3"/>
      <c r="G34" s="3"/>
      <c r="H34" s="3"/>
      <c r="I34" s="3"/>
      <c r="J34" s="4"/>
      <c r="K34" s="17">
        <f>W9</f>
        <v>3454.006</v>
      </c>
      <c r="M34" s="2" t="s">
        <v>81</v>
      </c>
      <c r="N34" s="3"/>
      <c r="O34" s="3"/>
      <c r="P34" s="3"/>
      <c r="Q34" s="3"/>
      <c r="R34" s="3"/>
      <c r="S34" s="3"/>
      <c r="T34" s="3"/>
      <c r="U34" s="3"/>
      <c r="V34" s="4"/>
      <c r="W34" s="17">
        <f>W31*W33</f>
        <v>3454.006</v>
      </c>
      <c r="Y34" s="2" t="s">
        <v>78</v>
      </c>
      <c r="Z34" s="3"/>
      <c r="AA34" s="3"/>
      <c r="AB34" s="3"/>
      <c r="AC34" s="3"/>
      <c r="AD34" s="3"/>
      <c r="AE34" s="3"/>
      <c r="AF34" s="3"/>
      <c r="AG34" s="3"/>
      <c r="AH34" s="4"/>
      <c r="AI34" s="17">
        <f>W34</f>
        <v>3454.006</v>
      </c>
    </row>
    <row r="35" spans="1:35" ht="15.75">
      <c r="A35" s="2"/>
      <c r="B35" s="8" t="s">
        <v>2</v>
      </c>
      <c r="C35" s="8"/>
      <c r="D35" s="3"/>
      <c r="E35" s="3"/>
      <c r="F35" s="3"/>
      <c r="G35" s="3"/>
      <c r="H35" s="3"/>
      <c r="I35" s="3"/>
      <c r="J35" s="4"/>
      <c r="K35" s="6"/>
      <c r="M35" s="2"/>
      <c r="N35" s="8" t="s">
        <v>2</v>
      </c>
      <c r="O35" s="8"/>
      <c r="P35" s="3"/>
      <c r="Q35" s="3"/>
      <c r="R35" s="3"/>
      <c r="S35" s="3"/>
      <c r="T35" s="3"/>
      <c r="U35" s="3"/>
      <c r="V35" s="4"/>
      <c r="W35" s="6"/>
      <c r="Y35" s="2"/>
      <c r="Z35" s="8" t="s">
        <v>2</v>
      </c>
      <c r="AA35" s="8"/>
      <c r="AB35" s="3"/>
      <c r="AC35" s="3"/>
      <c r="AD35" s="3"/>
      <c r="AE35" s="3"/>
      <c r="AF35" s="3"/>
      <c r="AG35" s="3"/>
      <c r="AH35" s="4"/>
      <c r="AI35" s="6"/>
    </row>
    <row r="36" spans="1:35" ht="15.75">
      <c r="A36" s="9" t="s">
        <v>18</v>
      </c>
      <c r="B36" s="3"/>
      <c r="C36" s="3"/>
      <c r="D36" s="3"/>
      <c r="E36" s="3"/>
      <c r="F36" s="3"/>
      <c r="G36" s="3"/>
      <c r="H36" s="3"/>
      <c r="I36" s="3"/>
      <c r="J36" s="4"/>
      <c r="K36" s="17">
        <f>W11</f>
        <v>1560.7269999999999</v>
      </c>
      <c r="M36" s="9" t="s">
        <v>18</v>
      </c>
      <c r="N36" s="3"/>
      <c r="O36" s="3"/>
      <c r="P36" s="3"/>
      <c r="Q36" s="3"/>
      <c r="R36" s="3"/>
      <c r="S36" s="3"/>
      <c r="T36" s="3"/>
      <c r="U36" s="3"/>
      <c r="V36" s="4"/>
      <c r="W36" s="17">
        <f>K36</f>
        <v>1560.7269999999999</v>
      </c>
      <c r="Y36" s="9" t="s">
        <v>18</v>
      </c>
      <c r="Z36" s="3"/>
      <c r="AA36" s="3"/>
      <c r="AB36" s="3"/>
      <c r="AC36" s="3"/>
      <c r="AD36" s="3"/>
      <c r="AE36" s="3"/>
      <c r="AF36" s="3"/>
      <c r="AG36" s="3"/>
      <c r="AH36" s="4"/>
      <c r="AI36" s="17">
        <f>W36</f>
        <v>1560.7269999999999</v>
      </c>
    </row>
    <row r="37" spans="1:35" ht="15.75">
      <c r="A37" s="9" t="s">
        <v>20</v>
      </c>
      <c r="B37" s="3"/>
      <c r="C37" s="3"/>
      <c r="D37" s="3"/>
      <c r="E37" s="3"/>
      <c r="F37" s="3"/>
      <c r="G37" s="3"/>
      <c r="H37" s="3"/>
      <c r="I37" s="3"/>
      <c r="J37" s="4"/>
      <c r="K37" s="17">
        <f>W12</f>
        <v>79.359</v>
      </c>
      <c r="M37" s="9" t="s">
        <v>20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79.359</v>
      </c>
      <c r="Y37" s="9" t="s">
        <v>20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W37</f>
        <v>79.359</v>
      </c>
    </row>
    <row r="38" spans="1:35" ht="15.75">
      <c r="A38" s="9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7">
        <f>W13</f>
        <v>581.966</v>
      </c>
      <c r="M38" s="9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581.966</v>
      </c>
      <c r="Y38" s="9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581.966</v>
      </c>
    </row>
    <row r="39" spans="1:35" ht="15.75">
      <c r="A39" s="9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7">
        <f>W14</f>
        <v>377.9</v>
      </c>
      <c r="M39" s="9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377.9</v>
      </c>
      <c r="Y39" s="9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377.9</v>
      </c>
    </row>
    <row r="40" spans="1:35" ht="15.75">
      <c r="A40" s="9" t="s">
        <v>100</v>
      </c>
      <c r="B40" s="8"/>
      <c r="C40" s="8"/>
      <c r="D40" s="8"/>
      <c r="E40" s="8"/>
      <c r="F40" s="8"/>
      <c r="G40" s="8"/>
      <c r="H40" s="8"/>
      <c r="I40" s="3"/>
      <c r="J40" s="4"/>
      <c r="K40" s="17">
        <f>K50</f>
        <v>72</v>
      </c>
      <c r="M40" s="9" t="s">
        <v>100</v>
      </c>
      <c r="N40" s="8"/>
      <c r="O40" s="8"/>
      <c r="P40" s="8"/>
      <c r="Q40" s="8"/>
      <c r="R40" s="8"/>
      <c r="S40" s="8"/>
      <c r="T40" s="8"/>
      <c r="U40" s="3"/>
      <c r="V40" s="4"/>
      <c r="W40" s="17">
        <f>W46+W50</f>
        <v>3645</v>
      </c>
      <c r="Y40" s="9" t="s">
        <v>100</v>
      </c>
      <c r="Z40" s="8"/>
      <c r="AA40" s="8"/>
      <c r="AB40" s="8"/>
      <c r="AC40" s="8"/>
      <c r="AD40" s="8"/>
      <c r="AE40" s="8"/>
      <c r="AF40" s="8"/>
      <c r="AG40" s="3"/>
      <c r="AH40" s="4"/>
      <c r="AI40" s="17">
        <f>AI50</f>
        <v>72</v>
      </c>
    </row>
    <row r="41" spans="1:35" ht="15">
      <c r="A41" s="2" t="s">
        <v>4</v>
      </c>
      <c r="B41" s="3"/>
      <c r="C41" s="3"/>
      <c r="D41" s="3"/>
      <c r="E41" s="3"/>
      <c r="F41" s="3"/>
      <c r="G41" s="3"/>
      <c r="H41" s="3"/>
      <c r="I41" s="3"/>
      <c r="J41" s="4"/>
      <c r="K41" s="6"/>
      <c r="M41" s="2" t="s">
        <v>4</v>
      </c>
      <c r="N41" s="3"/>
      <c r="O41" s="3"/>
      <c r="P41" s="3"/>
      <c r="Q41" s="3"/>
      <c r="R41" s="3"/>
      <c r="S41" s="3"/>
      <c r="T41" s="3"/>
      <c r="U41" s="3"/>
      <c r="V41" s="4"/>
      <c r="W41" s="6"/>
      <c r="Y41" s="2" t="s">
        <v>4</v>
      </c>
      <c r="Z41" s="3"/>
      <c r="AA41" s="3"/>
      <c r="AB41" s="3"/>
      <c r="AC41" s="3"/>
      <c r="AD41" s="3"/>
      <c r="AE41" s="3"/>
      <c r="AF41" s="3"/>
      <c r="AG41" s="3"/>
      <c r="AH41" s="4"/>
      <c r="AI41" s="6"/>
    </row>
    <row r="42" spans="1:35" ht="15">
      <c r="A42" s="2" t="s">
        <v>5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5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5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6</v>
      </c>
      <c r="B43" s="3"/>
      <c r="C43" s="3"/>
      <c r="D43" s="3"/>
      <c r="E43" s="3"/>
      <c r="F43" s="3"/>
      <c r="G43" s="3"/>
      <c r="H43" s="3"/>
      <c r="I43" s="3"/>
      <c r="J43" s="4"/>
      <c r="K43" s="6"/>
      <c r="M43" s="2" t="s">
        <v>6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6</v>
      </c>
      <c r="Z43" s="3"/>
      <c r="AA43" s="3"/>
      <c r="AB43" s="3"/>
      <c r="AC43" s="3"/>
      <c r="AD43" s="3"/>
      <c r="AE43" s="3"/>
      <c r="AF43" s="3"/>
      <c r="AG43" s="3"/>
      <c r="AH43" s="4"/>
      <c r="AI43" s="6"/>
    </row>
    <row r="44" spans="1:35" ht="15">
      <c r="A44" s="2" t="s">
        <v>7</v>
      </c>
      <c r="B44" s="3"/>
      <c r="C44" s="3"/>
      <c r="D44" s="3"/>
      <c r="E44" s="3"/>
      <c r="F44" s="3"/>
      <c r="G44" s="3"/>
      <c r="H44" s="3"/>
      <c r="I44" s="3"/>
      <c r="J44" s="4"/>
      <c r="K44" s="6"/>
      <c r="M44" s="2" t="s">
        <v>7</v>
      </c>
      <c r="N44" s="3"/>
      <c r="O44" s="3"/>
      <c r="P44" s="3"/>
      <c r="Q44" s="3"/>
      <c r="R44" s="3"/>
      <c r="S44" s="3"/>
      <c r="T44" s="3"/>
      <c r="U44" s="3"/>
      <c r="V44" s="4"/>
      <c r="W44" s="6"/>
      <c r="Y44" s="2" t="s">
        <v>7</v>
      </c>
      <c r="Z44" s="3"/>
      <c r="AA44" s="3"/>
      <c r="AB44" s="3"/>
      <c r="AC44" s="3"/>
      <c r="AD44" s="3"/>
      <c r="AE44" s="3"/>
      <c r="AF44" s="3"/>
      <c r="AG44" s="3"/>
      <c r="AH44" s="4"/>
      <c r="AI44" s="6"/>
    </row>
    <row r="45" spans="1:35" ht="15">
      <c r="A45" s="10" t="s">
        <v>8</v>
      </c>
      <c r="B45" s="11"/>
      <c r="C45" s="11"/>
      <c r="D45" s="11"/>
      <c r="E45" s="11"/>
      <c r="F45" s="11"/>
      <c r="G45" s="11"/>
      <c r="H45" s="11"/>
      <c r="I45" s="11"/>
      <c r="J45" s="12"/>
      <c r="K45" s="6"/>
      <c r="M45" s="10" t="s">
        <v>8</v>
      </c>
      <c r="N45" s="11"/>
      <c r="O45" s="11"/>
      <c r="P45" s="11"/>
      <c r="Q45" s="11"/>
      <c r="R45" s="11"/>
      <c r="S45" s="11"/>
      <c r="T45" s="11"/>
      <c r="U45" s="11"/>
      <c r="V45" s="12"/>
      <c r="W45" s="6"/>
      <c r="Y45" s="10" t="s">
        <v>8</v>
      </c>
      <c r="Z45" s="11"/>
      <c r="AA45" s="11"/>
      <c r="AB45" s="11"/>
      <c r="AC45" s="11"/>
      <c r="AD45" s="11"/>
      <c r="AE45" s="11"/>
      <c r="AF45" s="11"/>
      <c r="AG45" s="11"/>
      <c r="AH45" s="12"/>
      <c r="AI45" s="6"/>
    </row>
    <row r="46" spans="1:35" ht="15">
      <c r="A46" s="2" t="s">
        <v>9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101</v>
      </c>
      <c r="N46" s="3"/>
      <c r="O46" s="3"/>
      <c r="P46" s="3"/>
      <c r="Q46" s="3"/>
      <c r="R46" s="3"/>
      <c r="S46" s="3"/>
      <c r="T46" s="3"/>
      <c r="U46" s="3"/>
      <c r="V46" s="4"/>
      <c r="W46" s="6">
        <v>3573</v>
      </c>
      <c r="Y46" s="2" t="s">
        <v>9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2" t="s">
        <v>10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10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10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10" t="s">
        <v>11</v>
      </c>
      <c r="B48" s="11"/>
      <c r="C48" s="11"/>
      <c r="D48" s="11"/>
      <c r="E48" s="11"/>
      <c r="F48" s="11"/>
      <c r="G48" s="11"/>
      <c r="H48" s="11"/>
      <c r="I48" s="11"/>
      <c r="J48" s="12"/>
      <c r="K48" s="6"/>
      <c r="M48" s="10" t="s">
        <v>11</v>
      </c>
      <c r="N48" s="11"/>
      <c r="O48" s="11"/>
      <c r="P48" s="11"/>
      <c r="Q48" s="11"/>
      <c r="R48" s="11"/>
      <c r="S48" s="11"/>
      <c r="T48" s="11"/>
      <c r="U48" s="11"/>
      <c r="V48" s="12"/>
      <c r="W48" s="6"/>
      <c r="Y48" s="10" t="s">
        <v>11</v>
      </c>
      <c r="Z48" s="11"/>
      <c r="AA48" s="11"/>
      <c r="AB48" s="11"/>
      <c r="AC48" s="11"/>
      <c r="AD48" s="11"/>
      <c r="AE48" s="11"/>
      <c r="AF48" s="11"/>
      <c r="AG48" s="11"/>
      <c r="AH48" s="12"/>
      <c r="AI48" s="6"/>
    </row>
    <row r="49" spans="1:35" ht="15">
      <c r="A49" s="2" t="s">
        <v>12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12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12</v>
      </c>
      <c r="Z49" s="3"/>
      <c r="AA49" s="3"/>
      <c r="AB49" s="3"/>
      <c r="AC49" s="3"/>
      <c r="AD49" s="3"/>
      <c r="AE49" s="3"/>
      <c r="AF49" s="3"/>
      <c r="AG49" s="3"/>
      <c r="AH49" s="4"/>
      <c r="AI49" s="6" t="s">
        <v>36</v>
      </c>
    </row>
    <row r="50" spans="1:35" ht="15">
      <c r="A50" s="2" t="s">
        <v>25</v>
      </c>
      <c r="B50" s="3"/>
      <c r="C50" s="3"/>
      <c r="D50" s="3"/>
      <c r="E50" s="3"/>
      <c r="F50" s="3"/>
      <c r="G50" s="3"/>
      <c r="H50" s="3"/>
      <c r="I50" s="3"/>
      <c r="J50" s="4"/>
      <c r="K50" s="17">
        <v>72</v>
      </c>
      <c r="M50" s="2" t="s">
        <v>25</v>
      </c>
      <c r="N50" s="3"/>
      <c r="O50" s="3"/>
      <c r="P50" s="3"/>
      <c r="Q50" s="3"/>
      <c r="R50" s="3"/>
      <c r="S50" s="3"/>
      <c r="T50" s="3"/>
      <c r="U50" s="3"/>
      <c r="V50" s="4"/>
      <c r="W50" s="31">
        <v>72</v>
      </c>
      <c r="Y50" s="2" t="s">
        <v>25</v>
      </c>
      <c r="Z50" s="3"/>
      <c r="AA50" s="3"/>
      <c r="AB50" s="3"/>
      <c r="AC50" s="3"/>
      <c r="AD50" s="3"/>
      <c r="AE50" s="3"/>
      <c r="AF50" s="3"/>
      <c r="AG50" s="3"/>
      <c r="AH50" s="4"/>
      <c r="AI50" s="31">
        <f>W50</f>
        <v>72</v>
      </c>
    </row>
    <row r="51" spans="1:35" ht="15">
      <c r="A51" s="10" t="s">
        <v>14</v>
      </c>
      <c r="B51" s="11"/>
      <c r="C51" s="11"/>
      <c r="D51" s="11"/>
      <c r="E51" s="11"/>
      <c r="F51" s="11"/>
      <c r="G51" s="11"/>
      <c r="H51" s="11"/>
      <c r="I51" s="11"/>
      <c r="J51" s="12"/>
      <c r="K51" s="17">
        <f>K36+K37+K38+K39+K40</f>
        <v>2671.9519999999998</v>
      </c>
      <c r="M51" s="10" t="s">
        <v>14</v>
      </c>
      <c r="N51" s="11"/>
      <c r="O51" s="11"/>
      <c r="P51" s="11"/>
      <c r="Q51" s="11"/>
      <c r="R51" s="11"/>
      <c r="S51" s="11"/>
      <c r="T51" s="11"/>
      <c r="U51" s="11"/>
      <c r="V51" s="12"/>
      <c r="W51" s="17">
        <f>W36+W37+W38+W39+W40</f>
        <v>6244.951999999999</v>
      </c>
      <c r="Y51" s="10" t="s">
        <v>14</v>
      </c>
      <c r="Z51" s="11"/>
      <c r="AA51" s="11"/>
      <c r="AB51" s="11"/>
      <c r="AC51" s="11"/>
      <c r="AD51" s="11"/>
      <c r="AE51" s="11"/>
      <c r="AF51" s="11"/>
      <c r="AG51" s="11"/>
      <c r="AH51" s="12"/>
      <c r="AI51" s="17">
        <f>AI36+AI37+AI38+AI39+AI40</f>
        <v>2671.9519999999998</v>
      </c>
    </row>
    <row r="52" spans="1:35" ht="15">
      <c r="A52" s="30"/>
      <c r="B52" s="30"/>
      <c r="C52" s="30"/>
      <c r="D52" s="30"/>
      <c r="E52" s="30"/>
      <c r="F52" s="30"/>
      <c r="G52" s="30"/>
      <c r="H52" s="30"/>
      <c r="I52" s="30"/>
      <c r="J52" s="27"/>
      <c r="K52" s="27"/>
      <c r="M52" s="30"/>
      <c r="N52" s="30"/>
      <c r="O52" s="30"/>
      <c r="P52" s="30"/>
      <c r="Q52" s="30"/>
      <c r="R52" s="30"/>
      <c r="S52" s="30"/>
      <c r="T52" s="30"/>
      <c r="U52" s="30"/>
      <c r="V52" s="27"/>
      <c r="W52" s="27"/>
      <c r="Y52" s="30"/>
      <c r="Z52" s="30"/>
      <c r="AA52" s="30"/>
      <c r="AB52" s="30"/>
      <c r="AC52" s="30"/>
      <c r="AD52" s="30"/>
      <c r="AE52" s="30"/>
      <c r="AF52" s="30"/>
      <c r="AG52" s="30"/>
      <c r="AH52" s="27"/>
      <c r="AI52" s="27"/>
    </row>
    <row r="53" spans="5:30" ht="12.75">
      <c r="E53" s="20" t="s">
        <v>21</v>
      </c>
      <c r="R53" s="21" t="s">
        <v>22</v>
      </c>
      <c r="AD53" s="21" t="s">
        <v>23</v>
      </c>
    </row>
    <row r="54" spans="1:35" ht="15">
      <c r="A54" s="2" t="s">
        <v>62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83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86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63</v>
      </c>
      <c r="B55" s="3"/>
      <c r="C55" s="3"/>
      <c r="D55" s="3"/>
      <c r="E55" s="3"/>
      <c r="F55" s="3"/>
      <c r="G55" s="3"/>
      <c r="H55" s="3"/>
      <c r="I55" s="3"/>
      <c r="J55" s="4"/>
      <c r="K55" s="14">
        <f>AI30+AI34-AI51</f>
        <v>23117.396000000004</v>
      </c>
      <c r="L55" s="18"/>
      <c r="M55" s="2" t="s">
        <v>84</v>
      </c>
      <c r="N55" s="3"/>
      <c r="O55" s="3"/>
      <c r="P55" s="3"/>
      <c r="Q55" s="3"/>
      <c r="R55" s="3"/>
      <c r="S55" s="3"/>
      <c r="T55" s="3"/>
      <c r="U55" s="3"/>
      <c r="V55" s="4"/>
      <c r="W55" s="17">
        <f>K55+K59-K76</f>
        <v>23899.450000000004</v>
      </c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4">
        <f>W55+W59-W76</f>
        <v>24681.504000000004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5">
        <f>K31</f>
        <v>377.9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377.9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377.9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6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8</v>
      </c>
    </row>
    <row r="58" spans="1:35" ht="15">
      <c r="A58" s="2" t="s">
        <v>67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9.14</v>
      </c>
      <c r="M58" s="2" t="s">
        <v>67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9.14</v>
      </c>
      <c r="Y58" s="2" t="s">
        <v>88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9.14</v>
      </c>
    </row>
    <row r="59" spans="1:35" ht="15">
      <c r="A59" s="2" t="s">
        <v>34</v>
      </c>
      <c r="B59" s="3"/>
      <c r="C59" s="3"/>
      <c r="D59" s="3"/>
      <c r="E59" s="3"/>
      <c r="F59" s="3"/>
      <c r="G59" s="3"/>
      <c r="H59" s="3"/>
      <c r="I59" s="3"/>
      <c r="J59" s="4"/>
      <c r="K59" s="17">
        <f>K56*K58</f>
        <v>3454.006</v>
      </c>
      <c r="M59" s="2" t="s">
        <v>85</v>
      </c>
      <c r="N59" s="3"/>
      <c r="O59" s="3"/>
      <c r="P59" s="3"/>
      <c r="Q59" s="3"/>
      <c r="R59" s="3"/>
      <c r="S59" s="3"/>
      <c r="T59" s="3"/>
      <c r="U59" s="3"/>
      <c r="V59" s="4"/>
      <c r="W59" s="17">
        <f>W56*W58</f>
        <v>3454.006</v>
      </c>
      <c r="Y59" s="2" t="s">
        <v>89</v>
      </c>
      <c r="Z59" s="3"/>
      <c r="AA59" s="3"/>
      <c r="AB59" s="3"/>
      <c r="AC59" s="3"/>
      <c r="AD59" s="3"/>
      <c r="AE59" s="3"/>
      <c r="AF59" s="3"/>
      <c r="AG59" s="3"/>
      <c r="AH59" s="4"/>
      <c r="AI59" s="17">
        <f>W59</f>
        <v>3454.006</v>
      </c>
    </row>
    <row r="60" spans="1:35" ht="15.75">
      <c r="A60" s="2"/>
      <c r="B60" s="8" t="s">
        <v>2</v>
      </c>
      <c r="C60" s="8"/>
      <c r="D60" s="3"/>
      <c r="E60" s="3"/>
      <c r="F60" s="3"/>
      <c r="G60" s="3"/>
      <c r="H60" s="3"/>
      <c r="I60" s="3"/>
      <c r="J60" s="4"/>
      <c r="K60" s="6"/>
      <c r="M60" s="2"/>
      <c r="N60" s="8" t="s">
        <v>2</v>
      </c>
      <c r="O60" s="8"/>
      <c r="P60" s="3"/>
      <c r="Q60" s="3"/>
      <c r="R60" s="3"/>
      <c r="S60" s="3"/>
      <c r="T60" s="3"/>
      <c r="U60" s="3"/>
      <c r="V60" s="4"/>
      <c r="W60" s="6"/>
      <c r="Y60" s="2"/>
      <c r="Z60" s="8" t="s">
        <v>2</v>
      </c>
      <c r="AA60" s="8"/>
      <c r="AB60" s="3"/>
      <c r="AC60" s="3"/>
      <c r="AD60" s="3"/>
      <c r="AE60" s="3"/>
      <c r="AF60" s="3"/>
      <c r="AG60" s="3"/>
      <c r="AH60" s="4"/>
      <c r="AI60" s="6"/>
    </row>
    <row r="61" spans="1:35" ht="15.75">
      <c r="A61" s="9" t="s">
        <v>18</v>
      </c>
      <c r="B61" s="3"/>
      <c r="C61" s="3"/>
      <c r="D61" s="3"/>
      <c r="E61" s="3"/>
      <c r="F61" s="3"/>
      <c r="G61" s="3"/>
      <c r="H61" s="3"/>
      <c r="I61" s="3"/>
      <c r="J61" s="4"/>
      <c r="K61" s="17">
        <f>K36</f>
        <v>1560.7269999999999</v>
      </c>
      <c r="M61" s="9" t="s">
        <v>18</v>
      </c>
      <c r="N61" s="3"/>
      <c r="O61" s="3"/>
      <c r="P61" s="3"/>
      <c r="Q61" s="3"/>
      <c r="R61" s="3"/>
      <c r="S61" s="3"/>
      <c r="T61" s="3"/>
      <c r="U61" s="3"/>
      <c r="V61" s="4"/>
      <c r="W61" s="17">
        <f>K61</f>
        <v>1560.7269999999999</v>
      </c>
      <c r="Y61" s="9" t="s">
        <v>18</v>
      </c>
      <c r="Z61" s="3"/>
      <c r="AA61" s="3"/>
      <c r="AB61" s="3"/>
      <c r="AC61" s="3"/>
      <c r="AD61" s="3"/>
      <c r="AE61" s="3"/>
      <c r="AF61" s="3"/>
      <c r="AG61" s="3"/>
      <c r="AH61" s="4"/>
      <c r="AI61" s="17">
        <f>W61</f>
        <v>1560.7269999999999</v>
      </c>
    </row>
    <row r="62" spans="1:35" ht="15.75">
      <c r="A62" s="9" t="s">
        <v>20</v>
      </c>
      <c r="B62" s="3"/>
      <c r="C62" s="3"/>
      <c r="D62" s="3"/>
      <c r="E62" s="3"/>
      <c r="F62" s="3"/>
      <c r="G62" s="3"/>
      <c r="H62" s="3"/>
      <c r="I62" s="3"/>
      <c r="J62" s="4"/>
      <c r="K62" s="17">
        <f>K37</f>
        <v>79.359</v>
      </c>
      <c r="M62" s="9" t="s">
        <v>20</v>
      </c>
      <c r="N62" s="3"/>
      <c r="O62" s="3"/>
      <c r="P62" s="3"/>
      <c r="Q62" s="3"/>
      <c r="R62" s="3"/>
      <c r="S62" s="3"/>
      <c r="T62" s="3"/>
      <c r="U62" s="3"/>
      <c r="V62" s="4"/>
      <c r="W62" s="17">
        <f>K62</f>
        <v>79.359</v>
      </c>
      <c r="Y62" s="9" t="s">
        <v>20</v>
      </c>
      <c r="Z62" s="3"/>
      <c r="AA62" s="3"/>
      <c r="AB62" s="3"/>
      <c r="AC62" s="3"/>
      <c r="AD62" s="3"/>
      <c r="AE62" s="3"/>
      <c r="AF62" s="3"/>
      <c r="AG62" s="3"/>
      <c r="AH62" s="4"/>
      <c r="AI62" s="17">
        <f>W62</f>
        <v>79.359</v>
      </c>
    </row>
    <row r="63" spans="1:35" ht="15.75">
      <c r="A63" s="9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7">
        <f>K38</f>
        <v>581.966</v>
      </c>
      <c r="M63" s="9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7">
        <f>K63</f>
        <v>581.966</v>
      </c>
      <c r="Y63" s="9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7">
        <f>W63</f>
        <v>581.966</v>
      </c>
    </row>
    <row r="64" spans="1:35" ht="15.75">
      <c r="A64" s="9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7">
        <f>K39</f>
        <v>377.9</v>
      </c>
      <c r="M64" s="9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7">
        <f>K64</f>
        <v>377.9</v>
      </c>
      <c r="Y64" s="9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7">
        <f>W64</f>
        <v>377.9</v>
      </c>
    </row>
    <row r="65" spans="1:35" ht="15.75">
      <c r="A65" s="9" t="s">
        <v>100</v>
      </c>
      <c r="B65" s="8"/>
      <c r="C65" s="8"/>
      <c r="D65" s="8"/>
      <c r="E65" s="8"/>
      <c r="F65" s="8"/>
      <c r="G65" s="8"/>
      <c r="H65" s="8"/>
      <c r="I65" s="3"/>
      <c r="J65" s="4"/>
      <c r="K65" s="17">
        <f>K75</f>
        <v>72</v>
      </c>
      <c r="M65" s="9" t="s">
        <v>100</v>
      </c>
      <c r="N65" s="8"/>
      <c r="O65" s="8"/>
      <c r="P65" s="8"/>
      <c r="Q65" s="8"/>
      <c r="R65" s="8"/>
      <c r="S65" s="8"/>
      <c r="T65" s="8"/>
      <c r="U65" s="3"/>
      <c r="V65" s="4"/>
      <c r="W65" s="17">
        <f>K65</f>
        <v>72</v>
      </c>
      <c r="Y65" s="9" t="s">
        <v>100</v>
      </c>
      <c r="Z65" s="8"/>
      <c r="AA65" s="8"/>
      <c r="AB65" s="8"/>
      <c r="AC65" s="8"/>
      <c r="AD65" s="8"/>
      <c r="AE65" s="8"/>
      <c r="AF65" s="8"/>
      <c r="AG65" s="3"/>
      <c r="AH65" s="4"/>
      <c r="AI65" s="7">
        <f>W65</f>
        <v>72</v>
      </c>
    </row>
    <row r="66" spans="1:35" ht="15">
      <c r="A66" s="2" t="s">
        <v>4</v>
      </c>
      <c r="B66" s="3"/>
      <c r="C66" s="3"/>
      <c r="D66" s="3"/>
      <c r="E66" s="3"/>
      <c r="F66" s="3"/>
      <c r="G66" s="3"/>
      <c r="H66" s="3"/>
      <c r="I66" s="3"/>
      <c r="J66" s="4"/>
      <c r="K66" s="6"/>
      <c r="M66" s="2" t="s">
        <v>4</v>
      </c>
      <c r="N66" s="3"/>
      <c r="O66" s="3"/>
      <c r="P66" s="3"/>
      <c r="Q66" s="3"/>
      <c r="R66" s="3"/>
      <c r="S66" s="3"/>
      <c r="T66" s="3"/>
      <c r="U66" s="3"/>
      <c r="V66" s="4"/>
      <c r="W66" s="6"/>
      <c r="Y66" s="2" t="s">
        <v>4</v>
      </c>
      <c r="Z66" s="3"/>
      <c r="AA66" s="3"/>
      <c r="AB66" s="3"/>
      <c r="AC66" s="3"/>
      <c r="AD66" s="3"/>
      <c r="AE66" s="3"/>
      <c r="AF66" s="3"/>
      <c r="AG66" s="3"/>
      <c r="AH66" s="4"/>
      <c r="AI66" s="6"/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6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6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6"/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6"/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6"/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6"/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10" t="s">
        <v>8</v>
      </c>
      <c r="B70" s="11"/>
      <c r="C70" s="11"/>
      <c r="D70" s="11"/>
      <c r="E70" s="11"/>
      <c r="F70" s="11"/>
      <c r="G70" s="11"/>
      <c r="H70" s="11"/>
      <c r="I70" s="11"/>
      <c r="J70" s="12"/>
      <c r="K70" s="6"/>
      <c r="M70" s="10" t="s">
        <v>8</v>
      </c>
      <c r="N70" s="11"/>
      <c r="O70" s="11"/>
      <c r="P70" s="11"/>
      <c r="Q70" s="11"/>
      <c r="R70" s="11"/>
      <c r="S70" s="11"/>
      <c r="T70" s="11"/>
      <c r="U70" s="11"/>
      <c r="V70" s="12"/>
      <c r="W70" s="6"/>
      <c r="Y70" s="10" t="s">
        <v>8</v>
      </c>
      <c r="Z70" s="11"/>
      <c r="AA70" s="11"/>
      <c r="AB70" s="11"/>
      <c r="AC70" s="11"/>
      <c r="AD70" s="11"/>
      <c r="AE70" s="11"/>
      <c r="AF70" s="11"/>
      <c r="AG70" s="11"/>
      <c r="AH70" s="12"/>
      <c r="AI70" s="6"/>
    </row>
    <row r="71" spans="1:35" ht="15">
      <c r="A71" s="2" t="s">
        <v>9</v>
      </c>
      <c r="B71" s="3"/>
      <c r="C71" s="3"/>
      <c r="D71" s="3"/>
      <c r="E71" s="3"/>
      <c r="F71" s="3"/>
      <c r="G71" s="3"/>
      <c r="H71" s="3"/>
      <c r="I71" s="3"/>
      <c r="J71" s="4"/>
      <c r="K71" s="6"/>
      <c r="M71" s="2" t="s">
        <v>9</v>
      </c>
      <c r="N71" s="3"/>
      <c r="O71" s="3"/>
      <c r="P71" s="3"/>
      <c r="Q71" s="3"/>
      <c r="R71" s="3"/>
      <c r="S71" s="3"/>
      <c r="T71" s="3"/>
      <c r="U71" s="3"/>
      <c r="V71" s="4"/>
      <c r="W71" s="6"/>
      <c r="Y71" s="2" t="s">
        <v>9</v>
      </c>
      <c r="Z71" s="3"/>
      <c r="AA71" s="3"/>
      <c r="AB71" s="3"/>
      <c r="AC71" s="3"/>
      <c r="AD71" s="3"/>
      <c r="AE71" s="3"/>
      <c r="AF71" s="3"/>
      <c r="AG71" s="3"/>
      <c r="AH71" s="4"/>
      <c r="AI71" s="6"/>
    </row>
    <row r="72" spans="1:35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6"/>
      <c r="M72" s="2" t="s">
        <v>10</v>
      </c>
      <c r="N72" s="3"/>
      <c r="O72" s="3"/>
      <c r="P72" s="3"/>
      <c r="Q72" s="3"/>
      <c r="R72" s="3"/>
      <c r="S72" s="3"/>
      <c r="T72" s="3"/>
      <c r="U72" s="3"/>
      <c r="V72" s="4"/>
      <c r="W72" s="6"/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6"/>
    </row>
    <row r="73" spans="1:35" ht="15">
      <c r="A73" s="10" t="s">
        <v>11</v>
      </c>
      <c r="B73" s="11"/>
      <c r="C73" s="11"/>
      <c r="D73" s="11"/>
      <c r="E73" s="11"/>
      <c r="F73" s="11"/>
      <c r="G73" s="11"/>
      <c r="H73" s="11"/>
      <c r="I73" s="11"/>
      <c r="J73" s="12"/>
      <c r="K73" s="6"/>
      <c r="M73" s="10" t="s">
        <v>11</v>
      </c>
      <c r="N73" s="11"/>
      <c r="O73" s="11"/>
      <c r="P73" s="11"/>
      <c r="Q73" s="11"/>
      <c r="R73" s="11"/>
      <c r="S73" s="11"/>
      <c r="T73" s="11"/>
      <c r="U73" s="11"/>
      <c r="V73" s="12"/>
      <c r="W73" s="6"/>
      <c r="Y73" s="10" t="s">
        <v>11</v>
      </c>
      <c r="Z73" s="11"/>
      <c r="AA73" s="11"/>
      <c r="AB73" s="11"/>
      <c r="AC73" s="11"/>
      <c r="AD73" s="11"/>
      <c r="AE73" s="11"/>
      <c r="AF73" s="11"/>
      <c r="AG73" s="11"/>
      <c r="AH73" s="12"/>
      <c r="AI73" s="6"/>
    </row>
    <row r="74" spans="1:35" ht="15">
      <c r="A74" s="2" t="s">
        <v>12</v>
      </c>
      <c r="B74" s="3"/>
      <c r="C74" s="3"/>
      <c r="D74" s="3"/>
      <c r="E74" s="3"/>
      <c r="F74" s="3"/>
      <c r="G74" s="3"/>
      <c r="H74" s="3"/>
      <c r="I74" s="3"/>
      <c r="J74" s="4"/>
      <c r="K74" s="6" t="s">
        <v>36</v>
      </c>
      <c r="M74" s="2" t="s">
        <v>12</v>
      </c>
      <c r="N74" s="3"/>
      <c r="O74" s="3"/>
      <c r="P74" s="3"/>
      <c r="Q74" s="3"/>
      <c r="R74" s="3"/>
      <c r="S74" s="3"/>
      <c r="T74" s="3"/>
      <c r="U74" s="3"/>
      <c r="V74" s="4"/>
      <c r="W74" s="6" t="s">
        <v>36</v>
      </c>
      <c r="Y74" s="2" t="s">
        <v>12</v>
      </c>
      <c r="Z74" s="3"/>
      <c r="AA74" s="3"/>
      <c r="AB74" s="3"/>
      <c r="AC74" s="3"/>
      <c r="AD74" s="3"/>
      <c r="AE74" s="3"/>
      <c r="AF74" s="3"/>
      <c r="AG74" s="3"/>
      <c r="AH74" s="4"/>
      <c r="AI74" s="6" t="s">
        <v>36</v>
      </c>
    </row>
    <row r="75" spans="1:35" ht="15">
      <c r="A75" s="2" t="s">
        <v>25</v>
      </c>
      <c r="B75" s="3"/>
      <c r="C75" s="3"/>
      <c r="D75" s="3"/>
      <c r="E75" s="3"/>
      <c r="F75" s="3"/>
      <c r="G75" s="3"/>
      <c r="H75" s="3"/>
      <c r="I75" s="3"/>
      <c r="J75" s="4"/>
      <c r="K75" s="17">
        <f>K50</f>
        <v>72</v>
      </c>
      <c r="M75" s="2" t="s">
        <v>25</v>
      </c>
      <c r="N75" s="3"/>
      <c r="O75" s="3"/>
      <c r="P75" s="3"/>
      <c r="Q75" s="3"/>
      <c r="R75" s="3"/>
      <c r="S75" s="3"/>
      <c r="T75" s="3"/>
      <c r="U75" s="3"/>
      <c r="V75" s="4"/>
      <c r="W75" s="17">
        <f>K75</f>
        <v>72</v>
      </c>
      <c r="Y75" s="2" t="s">
        <v>25</v>
      </c>
      <c r="Z75" s="3"/>
      <c r="AA75" s="3"/>
      <c r="AB75" s="3"/>
      <c r="AC75" s="3"/>
      <c r="AD75" s="3"/>
      <c r="AE75" s="3"/>
      <c r="AF75" s="3"/>
      <c r="AG75" s="3"/>
      <c r="AH75" s="4"/>
      <c r="AI75" s="17">
        <f>W75</f>
        <v>72</v>
      </c>
    </row>
    <row r="76" spans="1:35" ht="15">
      <c r="A76" s="10" t="s">
        <v>14</v>
      </c>
      <c r="B76" s="11"/>
      <c r="C76" s="11"/>
      <c r="D76" s="11"/>
      <c r="E76" s="11"/>
      <c r="F76" s="11"/>
      <c r="G76" s="11"/>
      <c r="H76" s="11"/>
      <c r="I76" s="11"/>
      <c r="J76" s="12"/>
      <c r="K76" s="17">
        <f>K61+K62+K63+K64+K65</f>
        <v>2671.9519999999998</v>
      </c>
      <c r="M76" s="10" t="s">
        <v>14</v>
      </c>
      <c r="N76" s="11"/>
      <c r="O76" s="11"/>
      <c r="P76" s="11"/>
      <c r="Q76" s="11"/>
      <c r="R76" s="11"/>
      <c r="S76" s="11"/>
      <c r="T76" s="11"/>
      <c r="U76" s="11"/>
      <c r="V76" s="12"/>
      <c r="W76" s="17">
        <f>K76</f>
        <v>2671.9519999999998</v>
      </c>
      <c r="Y76" s="10" t="s">
        <v>14</v>
      </c>
      <c r="Z76" s="11"/>
      <c r="AA76" s="11"/>
      <c r="AB76" s="11"/>
      <c r="AC76" s="11"/>
      <c r="AD76" s="11"/>
      <c r="AE76" s="11"/>
      <c r="AF76" s="11"/>
      <c r="AG76" s="11"/>
      <c r="AH76" s="12"/>
      <c r="AI76" s="17">
        <f>W76</f>
        <v>2671.9519999999998</v>
      </c>
    </row>
    <row r="77" spans="1:35" ht="15">
      <c r="A77" s="30"/>
      <c r="B77" s="30"/>
      <c r="C77" s="30"/>
      <c r="D77" s="30"/>
      <c r="E77" s="30"/>
      <c r="F77" s="30"/>
      <c r="G77" s="30"/>
      <c r="H77" s="30"/>
      <c r="I77" s="30"/>
      <c r="J77" s="27"/>
      <c r="K77" s="27"/>
      <c r="M77" s="30"/>
      <c r="N77" s="30"/>
      <c r="O77" s="30"/>
      <c r="P77" s="30"/>
      <c r="Q77" s="30"/>
      <c r="R77" s="30"/>
      <c r="S77" s="30"/>
      <c r="T77" s="30"/>
      <c r="U77" s="30"/>
      <c r="V77" s="27"/>
      <c r="W77" s="27"/>
      <c r="Y77" s="30"/>
      <c r="Z77" s="30"/>
      <c r="AA77" s="30"/>
      <c r="AB77" s="30"/>
      <c r="AC77" s="30"/>
      <c r="AD77" s="30"/>
      <c r="AE77" s="30"/>
      <c r="AF77" s="30"/>
      <c r="AG77" s="30"/>
      <c r="AH77" s="27"/>
      <c r="AI77" s="27"/>
    </row>
    <row r="78" spans="5:30" ht="12.75">
      <c r="E78" s="20" t="s">
        <v>26</v>
      </c>
      <c r="R78" s="21" t="s">
        <v>27</v>
      </c>
      <c r="AD78" s="21" t="s">
        <v>28</v>
      </c>
    </row>
    <row r="79" spans="1:35" ht="15">
      <c r="A79" s="2" t="s">
        <v>95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93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90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6" ht="15">
      <c r="A80" s="2" t="s">
        <v>39</v>
      </c>
      <c r="B80" s="3"/>
      <c r="C80" s="3"/>
      <c r="D80" s="3"/>
      <c r="E80" s="3"/>
      <c r="F80" s="3"/>
      <c r="G80" s="3"/>
      <c r="H80" s="3"/>
      <c r="I80" s="3"/>
      <c r="J80" s="4"/>
      <c r="K80" s="17">
        <f>AI55+AI59-AI76</f>
        <v>25463.558000000005</v>
      </c>
      <c r="M80" s="2" t="s">
        <v>94</v>
      </c>
      <c r="N80" s="3"/>
      <c r="O80" s="3"/>
      <c r="P80" s="3"/>
      <c r="Q80" s="3"/>
      <c r="R80" s="3"/>
      <c r="S80" s="3"/>
      <c r="T80" s="3"/>
      <c r="U80" s="3"/>
      <c r="V80" s="4"/>
      <c r="W80" s="17">
        <f>K80+K84-K101</f>
        <v>26245.612000000005</v>
      </c>
      <c r="X80" s="19"/>
      <c r="Y80" s="2" t="s">
        <v>91</v>
      </c>
      <c r="Z80" s="3"/>
      <c r="AA80" s="3"/>
      <c r="AB80" s="3"/>
      <c r="AC80" s="3"/>
      <c r="AD80" s="3"/>
      <c r="AE80" s="3"/>
      <c r="AF80" s="3"/>
      <c r="AG80" s="3"/>
      <c r="AH80" s="4"/>
      <c r="AI80" s="17">
        <f>W80+W84-W101</f>
        <v>27027.666000000005</v>
      </c>
      <c r="AJ80" s="19"/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5">
        <f>K56</f>
        <v>377.9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5">
        <f>K81</f>
        <v>377.9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W81</f>
        <v>377.9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6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W82</f>
        <v>8</v>
      </c>
    </row>
    <row r="83" spans="1:35" ht="15">
      <c r="A83" s="2" t="s">
        <v>96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9.14</v>
      </c>
      <c r="M83" s="2" t="s">
        <v>67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9.14</v>
      </c>
      <c r="Y83" s="2" t="s">
        <v>67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9.14</v>
      </c>
    </row>
    <row r="84" spans="1:35" ht="15">
      <c r="A84" s="2" t="s">
        <v>97</v>
      </c>
      <c r="B84" s="3"/>
      <c r="C84" s="3"/>
      <c r="D84" s="3"/>
      <c r="E84" s="3"/>
      <c r="F84" s="3"/>
      <c r="G84" s="3"/>
      <c r="H84" s="3"/>
      <c r="I84" s="3"/>
      <c r="J84" s="4"/>
      <c r="K84" s="17">
        <f>K59</f>
        <v>3454.006</v>
      </c>
      <c r="M84" s="2" t="s">
        <v>35</v>
      </c>
      <c r="N84" s="3"/>
      <c r="O84" s="3"/>
      <c r="P84" s="3"/>
      <c r="Q84" s="3"/>
      <c r="R84" s="3"/>
      <c r="S84" s="3"/>
      <c r="T84" s="3"/>
      <c r="U84" s="3"/>
      <c r="V84" s="4"/>
      <c r="W84" s="17">
        <f>K84</f>
        <v>3454.006</v>
      </c>
      <c r="Y84" s="2" t="s">
        <v>92</v>
      </c>
      <c r="Z84" s="3"/>
      <c r="AA84" s="3"/>
      <c r="AB84" s="3"/>
      <c r="AC84" s="3"/>
      <c r="AD84" s="3"/>
      <c r="AE84" s="3"/>
      <c r="AF84" s="3"/>
      <c r="AG84" s="3"/>
      <c r="AH84" s="4"/>
      <c r="AI84" s="17">
        <f>W84</f>
        <v>3454.006</v>
      </c>
    </row>
    <row r="85" spans="1:35" ht="15.75">
      <c r="A85" s="2"/>
      <c r="B85" s="8" t="s">
        <v>2</v>
      </c>
      <c r="C85" s="8"/>
      <c r="D85" s="3"/>
      <c r="E85" s="3"/>
      <c r="F85" s="3"/>
      <c r="G85" s="3"/>
      <c r="H85" s="3"/>
      <c r="I85" s="3"/>
      <c r="J85" s="4"/>
      <c r="K85" s="6"/>
      <c r="M85" s="2"/>
      <c r="N85" s="8" t="s">
        <v>2</v>
      </c>
      <c r="O85" s="8"/>
      <c r="P85" s="3"/>
      <c r="Q85" s="3"/>
      <c r="R85" s="3"/>
      <c r="S85" s="3"/>
      <c r="T85" s="3"/>
      <c r="U85" s="3"/>
      <c r="V85" s="4"/>
      <c r="W85" s="6"/>
      <c r="Y85" s="2"/>
      <c r="Z85" s="8" t="s">
        <v>2</v>
      </c>
      <c r="AA85" s="8"/>
      <c r="AB85" s="3"/>
      <c r="AC85" s="3"/>
      <c r="AD85" s="3"/>
      <c r="AE85" s="3"/>
      <c r="AF85" s="3"/>
      <c r="AG85" s="3"/>
      <c r="AH85" s="4"/>
      <c r="AI85" s="6"/>
    </row>
    <row r="86" spans="1:35" ht="15.75">
      <c r="A86" s="9" t="s">
        <v>18</v>
      </c>
      <c r="B86" s="3"/>
      <c r="C86" s="3"/>
      <c r="D86" s="3"/>
      <c r="E86" s="3"/>
      <c r="F86" s="3"/>
      <c r="G86" s="3"/>
      <c r="H86" s="3"/>
      <c r="I86" s="3"/>
      <c r="J86" s="4"/>
      <c r="K86" s="17">
        <f>K61</f>
        <v>1560.7269999999999</v>
      </c>
      <c r="M86" s="9" t="s">
        <v>18</v>
      </c>
      <c r="N86" s="3"/>
      <c r="O86" s="3"/>
      <c r="P86" s="3"/>
      <c r="Q86" s="3"/>
      <c r="R86" s="3"/>
      <c r="S86" s="3"/>
      <c r="T86" s="3"/>
      <c r="U86" s="3"/>
      <c r="V86" s="4"/>
      <c r="W86" s="17">
        <f>K86</f>
        <v>1560.7269999999999</v>
      </c>
      <c r="Y86" s="9" t="s">
        <v>18</v>
      </c>
      <c r="Z86" s="3"/>
      <c r="AA86" s="3"/>
      <c r="AB86" s="3"/>
      <c r="AC86" s="3"/>
      <c r="AD86" s="3"/>
      <c r="AE86" s="3"/>
      <c r="AF86" s="3"/>
      <c r="AG86" s="3"/>
      <c r="AH86" s="4"/>
      <c r="AI86" s="17">
        <f>W86</f>
        <v>1560.7269999999999</v>
      </c>
    </row>
    <row r="87" spans="1:35" ht="15.75">
      <c r="A87" s="9" t="s">
        <v>20</v>
      </c>
      <c r="B87" s="3"/>
      <c r="C87" s="3"/>
      <c r="D87" s="3"/>
      <c r="E87" s="3"/>
      <c r="F87" s="3"/>
      <c r="G87" s="3"/>
      <c r="H87" s="3"/>
      <c r="I87" s="3"/>
      <c r="J87" s="4"/>
      <c r="K87" s="17">
        <f>K62</f>
        <v>79.359</v>
      </c>
      <c r="M87" s="9" t="s">
        <v>20</v>
      </c>
      <c r="N87" s="3"/>
      <c r="O87" s="3"/>
      <c r="P87" s="3"/>
      <c r="Q87" s="3"/>
      <c r="R87" s="3"/>
      <c r="S87" s="3"/>
      <c r="T87" s="3"/>
      <c r="U87" s="3"/>
      <c r="V87" s="4"/>
      <c r="W87" s="17">
        <f>K87</f>
        <v>79.359</v>
      </c>
      <c r="Y87" s="9" t="s">
        <v>20</v>
      </c>
      <c r="Z87" s="3"/>
      <c r="AA87" s="3"/>
      <c r="AB87" s="3"/>
      <c r="AC87" s="3"/>
      <c r="AD87" s="3"/>
      <c r="AE87" s="3"/>
      <c r="AF87" s="3"/>
      <c r="AG87" s="3"/>
      <c r="AH87" s="4"/>
      <c r="AI87" s="17">
        <f>W87</f>
        <v>79.359</v>
      </c>
    </row>
    <row r="88" spans="1:35" ht="15.75">
      <c r="A88" s="9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7">
        <f>K63</f>
        <v>581.966</v>
      </c>
      <c r="M88" s="9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7">
        <f>K88</f>
        <v>581.966</v>
      </c>
      <c r="Y88" s="9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7">
        <f>W88</f>
        <v>581.966</v>
      </c>
    </row>
    <row r="89" spans="1:35" ht="15.75">
      <c r="A89" s="9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7">
        <f>K64</f>
        <v>377.9</v>
      </c>
      <c r="M89" s="9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7">
        <f>K89</f>
        <v>377.9</v>
      </c>
      <c r="Y89" s="9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7">
        <f>W89*2</f>
        <v>755.8</v>
      </c>
    </row>
    <row r="90" spans="1:35" ht="15.75">
      <c r="A90" s="9" t="s">
        <v>100</v>
      </c>
      <c r="B90" s="8"/>
      <c r="C90" s="8"/>
      <c r="D90" s="8"/>
      <c r="E90" s="8"/>
      <c r="F90" s="8"/>
      <c r="G90" s="8"/>
      <c r="H90" s="8"/>
      <c r="I90" s="3"/>
      <c r="J90" s="4"/>
      <c r="K90" s="17">
        <f>K65</f>
        <v>72</v>
      </c>
      <c r="M90" s="9" t="s">
        <v>100</v>
      </c>
      <c r="N90" s="8"/>
      <c r="O90" s="8"/>
      <c r="P90" s="8"/>
      <c r="Q90" s="8"/>
      <c r="R90" s="8"/>
      <c r="S90" s="8"/>
      <c r="T90" s="8"/>
      <c r="U90" s="3"/>
      <c r="V90" s="4"/>
      <c r="W90" s="16">
        <f>K90</f>
        <v>72</v>
      </c>
      <c r="Y90" s="9" t="s">
        <v>100</v>
      </c>
      <c r="Z90" s="8"/>
      <c r="AA90" s="8"/>
      <c r="AB90" s="8"/>
      <c r="AC90" s="8"/>
      <c r="AD90" s="8"/>
      <c r="AE90" s="8"/>
      <c r="AF90" s="8"/>
      <c r="AG90" s="3"/>
      <c r="AH90" s="4"/>
      <c r="AI90" s="17">
        <f>AI94+AI100</f>
        <v>752</v>
      </c>
    </row>
    <row r="91" spans="1:35" ht="15">
      <c r="A91" s="2" t="s">
        <v>4</v>
      </c>
      <c r="B91" s="3"/>
      <c r="C91" s="3"/>
      <c r="D91" s="3"/>
      <c r="E91" s="3"/>
      <c r="F91" s="3"/>
      <c r="G91" s="3"/>
      <c r="H91" s="3"/>
      <c r="I91" s="3"/>
      <c r="J91" s="4"/>
      <c r="K91" s="6"/>
      <c r="M91" s="2" t="s">
        <v>4</v>
      </c>
      <c r="N91" s="3"/>
      <c r="O91" s="3"/>
      <c r="P91" s="3"/>
      <c r="Q91" s="3"/>
      <c r="R91" s="3"/>
      <c r="S91" s="3"/>
      <c r="T91" s="3"/>
      <c r="U91" s="3"/>
      <c r="V91" s="4"/>
      <c r="W91" s="6"/>
      <c r="Y91" s="2" t="s">
        <v>4</v>
      </c>
      <c r="Z91" s="3"/>
      <c r="AA91" s="3"/>
      <c r="AB91" s="3"/>
      <c r="AC91" s="3"/>
      <c r="AD91" s="3"/>
      <c r="AE91" s="3"/>
      <c r="AF91" s="3"/>
      <c r="AG91" s="3"/>
      <c r="AH91" s="4"/>
      <c r="AI91" s="6"/>
    </row>
    <row r="92" spans="1:35" ht="15">
      <c r="A92" s="2" t="s">
        <v>5</v>
      </c>
      <c r="B92" s="3"/>
      <c r="C92" s="3"/>
      <c r="D92" s="3"/>
      <c r="E92" s="3"/>
      <c r="F92" s="3"/>
      <c r="G92" s="3"/>
      <c r="H92" s="3"/>
      <c r="I92" s="3"/>
      <c r="J92" s="4"/>
      <c r="K92" s="6"/>
      <c r="M92" s="2" t="s">
        <v>5</v>
      </c>
      <c r="N92" s="3"/>
      <c r="O92" s="3"/>
      <c r="P92" s="3"/>
      <c r="Q92" s="3"/>
      <c r="R92" s="3"/>
      <c r="S92" s="3"/>
      <c r="T92" s="3"/>
      <c r="U92" s="3"/>
      <c r="V92" s="4"/>
      <c r="W92" s="6"/>
      <c r="Y92" s="2" t="s">
        <v>5</v>
      </c>
      <c r="Z92" s="3"/>
      <c r="AA92" s="3"/>
      <c r="AB92" s="3"/>
      <c r="AC92" s="3"/>
      <c r="AD92" s="3"/>
      <c r="AE92" s="3"/>
      <c r="AF92" s="3"/>
      <c r="AG92" s="3"/>
      <c r="AH92" s="4"/>
      <c r="AI92" s="6"/>
    </row>
    <row r="93" spans="1:35" ht="15">
      <c r="A93" s="2" t="s">
        <v>6</v>
      </c>
      <c r="B93" s="3"/>
      <c r="C93" s="3"/>
      <c r="D93" s="3"/>
      <c r="E93" s="3"/>
      <c r="F93" s="3"/>
      <c r="G93" s="3"/>
      <c r="H93" s="3"/>
      <c r="I93" s="3"/>
      <c r="J93" s="4"/>
      <c r="K93" s="6"/>
      <c r="M93" s="2" t="s">
        <v>6</v>
      </c>
      <c r="N93" s="3"/>
      <c r="O93" s="3"/>
      <c r="P93" s="3"/>
      <c r="Q93" s="3"/>
      <c r="R93" s="3"/>
      <c r="S93" s="3"/>
      <c r="T93" s="3"/>
      <c r="U93" s="3"/>
      <c r="V93" s="4"/>
      <c r="W93" s="6"/>
      <c r="Y93" s="2" t="s">
        <v>6</v>
      </c>
      <c r="Z93" s="3"/>
      <c r="AA93" s="3"/>
      <c r="AB93" s="3"/>
      <c r="AC93" s="3"/>
      <c r="AD93" s="3"/>
      <c r="AE93" s="3"/>
      <c r="AF93" s="3"/>
      <c r="AG93" s="3"/>
      <c r="AH93" s="4"/>
      <c r="AI93" s="6" t="s">
        <v>36</v>
      </c>
    </row>
    <row r="94" spans="1:35" ht="15">
      <c r="A94" s="2" t="s">
        <v>7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7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7</v>
      </c>
      <c r="Z94" s="3"/>
      <c r="AA94" s="3"/>
      <c r="AB94" s="3"/>
      <c r="AC94" s="3"/>
      <c r="AD94" s="3"/>
      <c r="AE94" s="3"/>
      <c r="AF94" s="3"/>
      <c r="AG94" s="3"/>
      <c r="AH94" s="4"/>
      <c r="AI94" s="6">
        <v>680</v>
      </c>
    </row>
    <row r="95" spans="1:35" ht="15">
      <c r="A95" s="10" t="s">
        <v>8</v>
      </c>
      <c r="B95" s="11"/>
      <c r="C95" s="11"/>
      <c r="D95" s="11"/>
      <c r="E95" s="11"/>
      <c r="F95" s="11"/>
      <c r="G95" s="11"/>
      <c r="H95" s="11"/>
      <c r="I95" s="11"/>
      <c r="J95" s="12"/>
      <c r="K95" s="6"/>
      <c r="M95" s="10" t="s">
        <v>8</v>
      </c>
      <c r="N95" s="11"/>
      <c r="O95" s="11"/>
      <c r="P95" s="11"/>
      <c r="Q95" s="11"/>
      <c r="R95" s="11"/>
      <c r="S95" s="11"/>
      <c r="T95" s="11"/>
      <c r="U95" s="11"/>
      <c r="V95" s="12"/>
      <c r="W95" s="6"/>
      <c r="Y95" s="10" t="s">
        <v>8</v>
      </c>
      <c r="Z95" s="11"/>
      <c r="AA95" s="11"/>
      <c r="AB95" s="11"/>
      <c r="AC95" s="11"/>
      <c r="AD95" s="11"/>
      <c r="AE95" s="11"/>
      <c r="AF95" s="11"/>
      <c r="AG95" s="11"/>
      <c r="AH95" s="12"/>
      <c r="AI95" s="6"/>
    </row>
    <row r="96" spans="1:35" ht="15">
      <c r="A96" s="2" t="s">
        <v>9</v>
      </c>
      <c r="B96" s="3"/>
      <c r="C96" s="3"/>
      <c r="D96" s="3"/>
      <c r="E96" s="3"/>
      <c r="F96" s="3"/>
      <c r="G96" s="3"/>
      <c r="H96" s="3"/>
      <c r="I96" s="3"/>
      <c r="J96" s="4"/>
      <c r="K96" s="6"/>
      <c r="M96" s="2" t="s">
        <v>9</v>
      </c>
      <c r="N96" s="3"/>
      <c r="O96" s="3"/>
      <c r="P96" s="3"/>
      <c r="Q96" s="3"/>
      <c r="R96" s="3"/>
      <c r="S96" s="3"/>
      <c r="T96" s="3"/>
      <c r="U96" s="3"/>
      <c r="V96" s="4"/>
      <c r="W96" s="6"/>
      <c r="Y96" s="2" t="s">
        <v>9</v>
      </c>
      <c r="Z96" s="3"/>
      <c r="AA96" s="3"/>
      <c r="AB96" s="3"/>
      <c r="AC96" s="3"/>
      <c r="AD96" s="3"/>
      <c r="AE96" s="3"/>
      <c r="AF96" s="3"/>
      <c r="AG96" s="3"/>
      <c r="AH96" s="4"/>
      <c r="AI96" s="6"/>
    </row>
    <row r="97" spans="1:35" ht="15">
      <c r="A97" s="2" t="s">
        <v>10</v>
      </c>
      <c r="B97" s="3"/>
      <c r="C97" s="3"/>
      <c r="D97" s="3"/>
      <c r="E97" s="3"/>
      <c r="F97" s="3"/>
      <c r="G97" s="3"/>
      <c r="H97" s="3"/>
      <c r="I97" s="3"/>
      <c r="J97" s="4"/>
      <c r="K97" s="6"/>
      <c r="M97" s="2" t="s">
        <v>10</v>
      </c>
      <c r="N97" s="3"/>
      <c r="O97" s="3"/>
      <c r="P97" s="3"/>
      <c r="Q97" s="3"/>
      <c r="R97" s="3"/>
      <c r="S97" s="3"/>
      <c r="T97" s="3"/>
      <c r="U97" s="3"/>
      <c r="V97" s="4"/>
      <c r="W97" s="6"/>
      <c r="Y97" s="2" t="s">
        <v>10</v>
      </c>
      <c r="Z97" s="3"/>
      <c r="AA97" s="3"/>
      <c r="AB97" s="3"/>
      <c r="AC97" s="3"/>
      <c r="AD97" s="3"/>
      <c r="AE97" s="3"/>
      <c r="AF97" s="3"/>
      <c r="AG97" s="3"/>
      <c r="AH97" s="4"/>
      <c r="AI97" s="6"/>
    </row>
    <row r="98" spans="1:35" ht="15">
      <c r="A98" s="10" t="s">
        <v>11</v>
      </c>
      <c r="B98" s="11"/>
      <c r="C98" s="11"/>
      <c r="D98" s="11"/>
      <c r="E98" s="11"/>
      <c r="F98" s="11"/>
      <c r="G98" s="11"/>
      <c r="H98" s="11"/>
      <c r="I98" s="11"/>
      <c r="J98" s="12"/>
      <c r="K98" s="6"/>
      <c r="M98" s="10" t="s">
        <v>11</v>
      </c>
      <c r="N98" s="11"/>
      <c r="O98" s="11"/>
      <c r="P98" s="11"/>
      <c r="Q98" s="11"/>
      <c r="R98" s="11"/>
      <c r="S98" s="11"/>
      <c r="T98" s="11"/>
      <c r="U98" s="11"/>
      <c r="V98" s="12"/>
      <c r="W98" s="6"/>
      <c r="Y98" s="10" t="s">
        <v>11</v>
      </c>
      <c r="Z98" s="11"/>
      <c r="AA98" s="11"/>
      <c r="AB98" s="11"/>
      <c r="AC98" s="11"/>
      <c r="AD98" s="11"/>
      <c r="AE98" s="11"/>
      <c r="AF98" s="11"/>
      <c r="AG98" s="11"/>
      <c r="AH98" s="12"/>
      <c r="AI98" s="6"/>
    </row>
    <row r="99" spans="1:35" ht="15">
      <c r="A99" s="2" t="s">
        <v>12</v>
      </c>
      <c r="B99" s="3"/>
      <c r="C99" s="3"/>
      <c r="D99" s="3"/>
      <c r="E99" s="3"/>
      <c r="F99" s="3"/>
      <c r="G99" s="3"/>
      <c r="H99" s="3"/>
      <c r="I99" s="3"/>
      <c r="J99" s="4"/>
      <c r="K99" s="6" t="s">
        <v>36</v>
      </c>
      <c r="M99" s="2" t="s">
        <v>12</v>
      </c>
      <c r="N99" s="3"/>
      <c r="O99" s="3"/>
      <c r="P99" s="3"/>
      <c r="Q99" s="3"/>
      <c r="R99" s="3"/>
      <c r="S99" s="3"/>
      <c r="T99" s="3"/>
      <c r="U99" s="3"/>
      <c r="V99" s="4"/>
      <c r="W99" s="6" t="s">
        <v>36</v>
      </c>
      <c r="Y99" s="2" t="s">
        <v>12</v>
      </c>
      <c r="Z99" s="3"/>
      <c r="AA99" s="3"/>
      <c r="AB99" s="3"/>
      <c r="AC99" s="3"/>
      <c r="AD99" s="3"/>
      <c r="AE99" s="3"/>
      <c r="AF99" s="3"/>
      <c r="AG99" s="3"/>
      <c r="AH99" s="4"/>
      <c r="AI99" s="6" t="s">
        <v>36</v>
      </c>
    </row>
    <row r="100" spans="1:35" ht="15">
      <c r="A100" s="2" t="s">
        <v>25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K75</f>
        <v>72</v>
      </c>
      <c r="M100" s="2" t="s">
        <v>25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72</v>
      </c>
      <c r="Y100" s="2" t="s">
        <v>25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v>72</v>
      </c>
    </row>
    <row r="101" spans="1:35" ht="15">
      <c r="A101" s="10" t="s">
        <v>14</v>
      </c>
      <c r="B101" s="11"/>
      <c r="C101" s="11"/>
      <c r="D101" s="11"/>
      <c r="E101" s="11"/>
      <c r="F101" s="11"/>
      <c r="G101" s="11"/>
      <c r="H101" s="11"/>
      <c r="I101" s="11"/>
      <c r="J101" s="12"/>
      <c r="K101" s="17">
        <f>K76</f>
        <v>2671.9519999999998</v>
      </c>
      <c r="M101" s="10" t="s">
        <v>14</v>
      </c>
      <c r="N101" s="11"/>
      <c r="O101" s="11"/>
      <c r="P101" s="11"/>
      <c r="Q101" s="11"/>
      <c r="R101" s="11"/>
      <c r="S101" s="11"/>
      <c r="T101" s="11"/>
      <c r="U101" s="11"/>
      <c r="V101" s="12"/>
      <c r="W101" s="17">
        <f>K101</f>
        <v>2671.9519999999998</v>
      </c>
      <c r="Y101" s="10" t="s">
        <v>14</v>
      </c>
      <c r="Z101" s="11"/>
      <c r="AA101" s="11"/>
      <c r="AB101" s="11"/>
      <c r="AC101" s="11"/>
      <c r="AD101" s="11"/>
      <c r="AE101" s="11"/>
      <c r="AF101" s="11"/>
      <c r="AG101" s="11"/>
      <c r="AH101" s="12"/>
      <c r="AI101" s="17">
        <f>AI86+AI87+AI88+AI89+AI90</f>
        <v>3729.852</v>
      </c>
    </row>
    <row r="102" ht="12.75">
      <c r="AI102" s="19" t="s">
        <v>36</v>
      </c>
    </row>
    <row r="104" ht="12.75">
      <c r="AI104" s="33">
        <f>AI80+AI84-AI101</f>
        <v>26751.820000000007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2014-02-07T06:16:02Z</cp:lastPrinted>
  <dcterms:created xsi:type="dcterms:W3CDTF">2012-04-11T04:09:09Z</dcterms:created>
  <dcterms:modified xsi:type="dcterms:W3CDTF">2016-02-29T07:57:55Z</dcterms:modified>
  <cp:category/>
  <cp:version/>
  <cp:contentType/>
  <cp:contentStatus/>
</cp:coreProperties>
</file>