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<sst xmlns="http://schemas.openxmlformats.org/spreadsheetml/2006/main" count="419" uniqueCount="105">
  <si>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</si>
  <si>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</si>
  <si>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</si>
  <si>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</si>
  <si>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</si>
  <si>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</si>
  <si>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</si>
  <si>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</si>
  <si>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</si>
  <si>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</si>
  <si>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</si>
  <si>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</si>
  <si>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</si>
  <si>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</si>
  <si>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</si>
  <si>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</si>
  <si>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</si>
  <si>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</si>
  <si>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</si>
  <si>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</si>
  <si>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</si>
  <si>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</si>
  <si>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</si>
  <si>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</si>
  <si>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</si>
  <si>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</si>
  <si>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</si>
  <si>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</si>
  <si>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</si>
  <si>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</si>
  <si>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февраль   </t>
  </si>
  <si>
    <t xml:space="preserve">6.начислено за март    </t>
  </si>
  <si>
    <t>июнь</t>
  </si>
  <si>
    <t xml:space="preserve">6.начислено за июнь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</si>
  <si>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</si>
  <si>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</si>
  <si>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</si>
  <si>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</si>
  <si>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</si>
  <si>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</si>
  <si>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</si>
  <si>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</si>
  <si>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</si>
  <si>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>б. Сети водоотведения (отдано деньгами)</t>
  </si>
  <si>
    <t>ж.Смена входных дверей в местах общего пользования (смена ручки)</t>
  </si>
  <si>
    <t xml:space="preserve">коммунальным услугам жилого дома № 22 пос. Электрострой за 1 квартал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</si>
  <si>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</si>
  <si>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</si>
  <si>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</t>
  </si>
  <si>
    <t>6. задолженность за собственниками  на 01.04.2015г.</t>
  </si>
  <si>
    <t xml:space="preserve">коммунальным услугам жилого дома № 22 пос. Электрострой за 2 квартал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</si>
  <si>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</si>
  <si>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</si>
  <si>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</t>
  </si>
  <si>
    <t>6. задолженность за собственниками на 01.07.2015г.</t>
  </si>
  <si>
    <t xml:space="preserve">коммунальным услугам жилого дома № 22 пос. Электрострой за 3 квартал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</si>
  <si>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</si>
  <si>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</si>
  <si>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>5.начислено за 3 квартал</t>
  </si>
  <si>
    <t>6. задолженность за собственниками на 01.10.2015г.</t>
  </si>
  <si>
    <t xml:space="preserve">коммунальным услугам жилого дома № 22 пос. Электрострой за  4 квартал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</si>
  <si>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</si>
  <si>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</si>
  <si>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</si>
  <si>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</si>
  <si>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</si>
  <si>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</si>
  <si>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</si>
  <si>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</si>
  <si>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</si>
  <si>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</si>
  <si>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</si>
  <si>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</si>
  <si>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</si>
  <si>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</si>
  <si>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22 пос. Электрострой за январь  </t>
  </si>
  <si>
    <t xml:space="preserve">5. Тариф  </t>
  </si>
  <si>
    <t xml:space="preserve">коммунальным услугам жилого дома № 22 пос. Электрострой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</si>
  <si>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</si>
  <si>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</si>
  <si>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22 пос. Электрострой за март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</si>
  <si>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</si>
  <si>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</si>
  <si>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 xml:space="preserve">5. Тариф н 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</si>
  <si>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</si>
  <si>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</si>
  <si>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</si>
  <si>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</si>
  <si>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</si>
  <si>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</si>
  <si>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</si>
  <si>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</si>
  <si>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</si>
  <si>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</si>
  <si>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</si>
  <si>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</si>
  <si>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 xml:space="preserve">6.начислено за октябрь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</si>
  <si>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</si>
  <si>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</si>
  <si>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</si>
  <si>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(прочистка вентканалов)</t>
  </si>
  <si>
    <t>ж.Смена входных дверей в местах общего пользования (ремонт крыши)</t>
  </si>
  <si>
    <t>за квартиру в которой не живут</t>
  </si>
  <si>
    <t>добавлено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</si>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</sst>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workbookViewId="0" topLeftCell="A85">
      <selection activeCell="K118" sqref="K11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46</v>
      </c>
      <c r="B4" s="3"/>
      <c r="C4" s="3"/>
      <c r="D4" s="3"/>
      <c r="E4" s="3"/>
      <c r="F4" s="3"/>
      <c r="G4" s="3"/>
      <c r="H4" s="3"/>
      <c r="I4" s="3"/>
      <c r="J4" s="4"/>
      <c r="K4" s="12"/>
    </row>
    <row r="5" spans="1:11" ht="15">
      <c r="A5" s="2" t="s">
        <v>47</v>
      </c>
      <c r="B5" s="3"/>
      <c r="C5" s="3"/>
      <c r="D5" s="3"/>
      <c r="E5" s="3"/>
      <c r="F5" s="3"/>
      <c r="G5" s="3"/>
      <c r="H5" s="3"/>
      <c r="I5" s="3"/>
      <c r="J5" s="4"/>
      <c r="K5" s="12">
        <v>52787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866.9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5">
        <f>Лист2!K9+Лист2!W9+Лист2!AI9</f>
        <v>21889.225000000002</v>
      </c>
    </row>
    <row r="9" spans="1:11" ht="15">
      <c r="A9" s="2" t="s">
        <v>49</v>
      </c>
      <c r="B9" s="3"/>
      <c r="C9" s="3"/>
      <c r="D9" s="3"/>
      <c r="E9" s="3"/>
      <c r="F9" s="3"/>
      <c r="G9" s="3"/>
      <c r="H9" s="3"/>
      <c r="I9" s="3"/>
      <c r="J9" s="4"/>
      <c r="K9" s="15">
        <v>9422</v>
      </c>
    </row>
    <row r="10" spans="1:11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14"/>
    </row>
    <row r="11" spans="1:11" ht="15.75">
      <c r="A11" s="7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Лист2!K11+Лист2!W11+Лист2!AI11</f>
        <v>10411.469000000001</v>
      </c>
    </row>
    <row r="12" spans="1:11" ht="15.75">
      <c r="A12" s="7" t="s">
        <v>22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K6*0.21*3</f>
        <v>546.1469999999999</v>
      </c>
    </row>
    <row r="13" spans="1:11" ht="15.75">
      <c r="A13" s="7" t="s">
        <v>97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K6*1.54*2</f>
        <v>2670.052</v>
      </c>
    </row>
    <row r="14" spans="1:11" ht="15.75">
      <c r="A14" s="7" t="s">
        <v>98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K6*1*2</f>
        <v>1733.8</v>
      </c>
    </row>
    <row r="15" spans="1:11" ht="15.75">
      <c r="A15" s="7" t="s">
        <v>99</v>
      </c>
      <c r="B15" s="6"/>
      <c r="C15" s="6"/>
      <c r="D15" s="6"/>
      <c r="E15" s="6"/>
      <c r="F15" s="6"/>
      <c r="G15" s="6"/>
      <c r="H15" s="6"/>
      <c r="I15" s="3"/>
      <c r="J15" s="4"/>
      <c r="K15" s="14">
        <f>Лист2!AI15+Лист2!W15+Лист2!K15</f>
        <v>9705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8" t="s">
        <v>9</v>
      </c>
      <c r="B20" s="9"/>
      <c r="C20" s="9"/>
      <c r="D20" s="9"/>
      <c r="E20" s="9"/>
      <c r="F20" s="9"/>
      <c r="G20" s="9"/>
      <c r="H20" s="9"/>
      <c r="I20" s="9"/>
      <c r="J20" s="10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8" t="s">
        <v>12</v>
      </c>
      <c r="B23" s="9"/>
      <c r="C23" s="9"/>
      <c r="D23" s="9"/>
      <c r="E23" s="9"/>
      <c r="F23" s="9"/>
      <c r="G23" s="9"/>
      <c r="H23" s="9"/>
      <c r="I23" s="9"/>
      <c r="J23" s="10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8" t="s">
        <v>15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25066.468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50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1" ht="15">
      <c r="A32" s="2" t="s">
        <v>51</v>
      </c>
      <c r="B32" s="3"/>
      <c r="C32" s="3"/>
      <c r="D32" s="3"/>
      <c r="E32" s="3"/>
      <c r="F32" s="3"/>
      <c r="G32" s="3"/>
      <c r="H32" s="3"/>
      <c r="I32" s="3"/>
      <c r="J32" s="4"/>
      <c r="K32" s="12" t="s">
        <v>28</v>
      </c>
    </row>
    <row r="33" spans="1:11" ht="15">
      <c r="A33" s="2" t="s">
        <v>52</v>
      </c>
      <c r="B33" s="3"/>
      <c r="C33" s="3"/>
      <c r="D33" s="3"/>
      <c r="E33" s="3"/>
      <c r="F33" s="3"/>
      <c r="G33" s="3"/>
      <c r="H33" s="3"/>
      <c r="I33" s="3"/>
      <c r="J33" s="4"/>
      <c r="K33" s="15">
        <f>K5+K8-K26</f>
        <v>49609.757000000005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3">
        <v>866.9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4">
        <v>18</v>
      </c>
    </row>
    <row r="36" spans="1:11" ht="15">
      <c r="A36" s="2" t="s">
        <v>53</v>
      </c>
      <c r="B36" s="3"/>
      <c r="C36" s="3"/>
      <c r="D36" s="3"/>
      <c r="E36" s="3"/>
      <c r="F36" s="3"/>
      <c r="G36" s="3"/>
      <c r="H36" s="3"/>
      <c r="I36" s="3"/>
      <c r="J36" s="4"/>
      <c r="K36" s="15">
        <f>Лист2!K34*3</f>
        <v>22548.069</v>
      </c>
    </row>
    <row r="37" spans="1:11" ht="15">
      <c r="A37" s="2" t="s">
        <v>54</v>
      </c>
      <c r="B37" s="3"/>
      <c r="C37" s="3"/>
      <c r="D37" s="3"/>
      <c r="E37" s="3"/>
      <c r="F37" s="3"/>
      <c r="G37" s="3"/>
      <c r="H37" s="3"/>
      <c r="I37" s="3"/>
      <c r="J37" s="4"/>
      <c r="K37" s="15">
        <v>11663</v>
      </c>
    </row>
    <row r="38" spans="1:11" ht="15.75">
      <c r="A38" s="2"/>
      <c r="B38" s="6" t="s">
        <v>2</v>
      </c>
      <c r="C38" s="6"/>
      <c r="D38" s="3"/>
      <c r="E38" s="3"/>
      <c r="F38" s="3"/>
      <c r="G38" s="3"/>
      <c r="H38" s="3"/>
      <c r="I38" s="3"/>
      <c r="J38" s="4"/>
      <c r="K38" s="14"/>
    </row>
    <row r="39" spans="1:11" ht="15.75">
      <c r="A39" s="7" t="s">
        <v>17</v>
      </c>
      <c r="B39" s="3"/>
      <c r="C39" s="3"/>
      <c r="D39" s="3"/>
      <c r="E39" s="3"/>
      <c r="F39" s="3"/>
      <c r="G39" s="3"/>
      <c r="H39" s="3"/>
      <c r="I39" s="3"/>
      <c r="J39" s="4"/>
      <c r="K39" s="15">
        <f>Лист2!K36*3</f>
        <v>10740.891</v>
      </c>
    </row>
    <row r="40" spans="1:11" ht="15.75">
      <c r="A40" s="7" t="s">
        <v>22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Лист2!K37*3</f>
        <v>546.1469999999999</v>
      </c>
    </row>
    <row r="41" spans="1:11" ht="15.75">
      <c r="A41" s="7" t="s">
        <v>97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Лист2!K38*3</f>
        <v>4005.0780000000004</v>
      </c>
    </row>
    <row r="42" spans="1:11" ht="15.75">
      <c r="A42" s="7" t="s">
        <v>98</v>
      </c>
      <c r="B42" s="3"/>
      <c r="C42" s="3"/>
      <c r="D42" s="3"/>
      <c r="E42" s="3"/>
      <c r="F42" s="3"/>
      <c r="G42" s="3"/>
      <c r="H42" s="3"/>
      <c r="I42" s="3"/>
      <c r="J42" s="4"/>
      <c r="K42" s="15">
        <f>Лист2!K39*3</f>
        <v>2600.7</v>
      </c>
    </row>
    <row r="43" spans="1:11" ht="15.75">
      <c r="A43" s="7" t="s">
        <v>99</v>
      </c>
      <c r="B43" s="6"/>
      <c r="C43" s="6"/>
      <c r="D43" s="6"/>
      <c r="E43" s="6"/>
      <c r="F43" s="6"/>
      <c r="G43" s="6"/>
      <c r="H43" s="6"/>
      <c r="I43" s="3"/>
      <c r="J43" s="4"/>
      <c r="K43" s="15">
        <f>Лист2!K40+Лист2!W40+Лист2!AI40</f>
        <v>486</v>
      </c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8" t="s">
        <v>12</v>
      </c>
      <c r="B51" s="9"/>
      <c r="C51" s="9"/>
      <c r="D51" s="9"/>
      <c r="E51" s="9"/>
      <c r="F51" s="9"/>
      <c r="G51" s="9"/>
      <c r="H51" s="9"/>
      <c r="I51" s="9"/>
      <c r="J51" s="10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14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8" t="s">
        <v>15</v>
      </c>
      <c r="B54" s="9"/>
      <c r="C54" s="9"/>
      <c r="D54" s="9"/>
      <c r="E54" s="9"/>
      <c r="F54" s="9"/>
      <c r="G54" s="9"/>
      <c r="H54" s="9"/>
      <c r="I54" s="9"/>
      <c r="J54" s="10"/>
      <c r="K54" s="15">
        <f>K39+K40+K41+K42+K43</f>
        <v>18378.816000000003</v>
      </c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55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2" ht="15">
      <c r="A59" s="2" t="s">
        <v>56</v>
      </c>
      <c r="B59" s="3"/>
      <c r="C59" s="3"/>
      <c r="D59" s="3"/>
      <c r="E59" s="3"/>
      <c r="F59" s="3"/>
      <c r="G59" s="3"/>
      <c r="H59" s="3"/>
      <c r="I59" s="3"/>
      <c r="J59" s="4"/>
      <c r="K59" s="12"/>
      <c r="L59" s="16"/>
    </row>
    <row r="60" spans="1:11" ht="15">
      <c r="A60" s="2" t="s">
        <v>57</v>
      </c>
      <c r="B60" s="3"/>
      <c r="C60" s="3"/>
      <c r="D60" s="3"/>
      <c r="E60" s="3"/>
      <c r="F60" s="3"/>
      <c r="G60" s="3"/>
      <c r="H60" s="3"/>
      <c r="I60" s="3"/>
      <c r="J60" s="4"/>
      <c r="K60" s="15">
        <f>K33+K36-K54</f>
        <v>53779.009999999995</v>
      </c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3">
        <v>866.9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4">
        <v>18</v>
      </c>
    </row>
    <row r="63" spans="1:11" ht="15">
      <c r="A63" s="2" t="s">
        <v>58</v>
      </c>
      <c r="B63" s="3"/>
      <c r="C63" s="3"/>
      <c r="D63" s="3"/>
      <c r="E63" s="3"/>
      <c r="F63" s="3"/>
      <c r="G63" s="3"/>
      <c r="H63" s="3"/>
      <c r="I63" s="3"/>
      <c r="J63" s="4"/>
      <c r="K63" s="15">
        <f>Лист2!AI59+Лист2!W59+Лист2!K59</f>
        <v>22146.648</v>
      </c>
    </row>
    <row r="64" spans="1:11" ht="15">
      <c r="A64" s="2" t="s">
        <v>59</v>
      </c>
      <c r="B64" s="3"/>
      <c r="C64" s="3"/>
      <c r="D64" s="3"/>
      <c r="E64" s="3"/>
      <c r="F64" s="3"/>
      <c r="G64" s="3"/>
      <c r="H64" s="3"/>
      <c r="I64" s="3"/>
      <c r="J64" s="4"/>
      <c r="K64" s="15"/>
    </row>
    <row r="65" spans="1:11" ht="15.75">
      <c r="A65" s="2"/>
      <c r="B65" s="6" t="s">
        <v>2</v>
      </c>
      <c r="C65" s="6"/>
      <c r="D65" s="3"/>
      <c r="E65" s="3"/>
      <c r="F65" s="3"/>
      <c r="G65" s="3"/>
      <c r="H65" s="3"/>
      <c r="I65" s="3"/>
      <c r="J65" s="4"/>
      <c r="K65" s="14"/>
    </row>
    <row r="66" spans="1:11" ht="15.75">
      <c r="A66" s="7" t="s">
        <v>17</v>
      </c>
      <c r="B66" s="3"/>
      <c r="C66" s="3"/>
      <c r="D66" s="3"/>
      <c r="E66" s="3"/>
      <c r="F66" s="3"/>
      <c r="G66" s="3"/>
      <c r="H66" s="3"/>
      <c r="I66" s="3"/>
      <c r="J66" s="4"/>
      <c r="K66" s="15">
        <f>Лист2!AI61+Лист2!W61+Лист2!K61</f>
        <v>10549.672</v>
      </c>
    </row>
    <row r="67" spans="1:11" ht="15.75">
      <c r="A67" s="7" t="s">
        <v>22</v>
      </c>
      <c r="B67" s="3"/>
      <c r="C67" s="3"/>
      <c r="D67" s="3"/>
      <c r="E67" s="3"/>
      <c r="F67" s="3"/>
      <c r="G67" s="3"/>
      <c r="H67" s="3"/>
      <c r="I67" s="3"/>
      <c r="J67" s="4"/>
      <c r="K67" s="15">
        <f>Лист2!K62+Лист2!W62+Лист2!AI62</f>
        <v>536.424</v>
      </c>
    </row>
    <row r="68" spans="1:11" ht="15.75">
      <c r="A68" s="7" t="s">
        <v>97</v>
      </c>
      <c r="B68" s="3"/>
      <c r="C68" s="3"/>
      <c r="D68" s="3"/>
      <c r="E68" s="3"/>
      <c r="F68" s="3"/>
      <c r="G68" s="3"/>
      <c r="H68" s="3"/>
      <c r="I68" s="3"/>
      <c r="J68" s="4"/>
      <c r="K68" s="15">
        <f>Лист2!AI63+Лист2!W63+Лист2!K63</f>
        <v>3933.776</v>
      </c>
    </row>
    <row r="69" spans="1:11" ht="15.75">
      <c r="A69" s="7" t="s">
        <v>98</v>
      </c>
      <c r="B69" s="3"/>
      <c r="C69" s="3"/>
      <c r="D69" s="3"/>
      <c r="E69" s="3"/>
      <c r="F69" s="3"/>
      <c r="G69" s="3"/>
      <c r="H69" s="3"/>
      <c r="I69" s="3"/>
      <c r="J69" s="4"/>
      <c r="K69" s="15">
        <f>Лист2!K64+Лист2!W64+Лист2!AI64</f>
        <v>2554.4</v>
      </c>
    </row>
    <row r="70" spans="1:11" ht="15.75">
      <c r="A70" s="7" t="s">
        <v>99</v>
      </c>
      <c r="B70" s="6"/>
      <c r="C70" s="6"/>
      <c r="D70" s="6"/>
      <c r="E70" s="6"/>
      <c r="F70" s="6"/>
      <c r="G70" s="6"/>
      <c r="H70" s="6"/>
      <c r="I70" s="3"/>
      <c r="J70" s="4"/>
      <c r="K70" s="14">
        <f>Лист2!K65+Лист2!W65+Лист2!AI65</f>
        <v>7151</v>
      </c>
    </row>
    <row r="71" spans="1:10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</row>
    <row r="75" spans="1:11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2" t="s">
        <v>11</v>
      </c>
      <c r="B77" s="3"/>
      <c r="C77" s="3"/>
      <c r="D77" s="3"/>
      <c r="E77" s="3"/>
      <c r="F77" s="3"/>
      <c r="G77" s="3"/>
      <c r="H77" s="3"/>
      <c r="I77" s="3"/>
      <c r="J77" s="4"/>
      <c r="K77" s="5"/>
    </row>
    <row r="78" spans="1:11" ht="15">
      <c r="A78" s="8" t="s">
        <v>12</v>
      </c>
      <c r="B78" s="9"/>
      <c r="C78" s="9"/>
      <c r="D78" s="9"/>
      <c r="E78" s="9"/>
      <c r="F78" s="9"/>
      <c r="G78" s="9"/>
      <c r="H78" s="9"/>
      <c r="I78" s="9"/>
      <c r="J78" s="10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14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8" t="s">
        <v>15</v>
      </c>
      <c r="B81" s="9"/>
      <c r="C81" s="9"/>
      <c r="D81" s="9"/>
      <c r="E81" s="9"/>
      <c r="F81" s="9"/>
      <c r="G81" s="9"/>
      <c r="H81" s="9"/>
      <c r="I81" s="9"/>
      <c r="J81" s="10"/>
      <c r="K81" s="15">
        <f>K66+K67+K68+K69+K70</f>
        <v>24725.272</v>
      </c>
    </row>
    <row r="83" spans="1:9" ht="15">
      <c r="A83" s="1"/>
      <c r="B83" s="1" t="s">
        <v>16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60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2" ht="15">
      <c r="A86" s="2" t="s">
        <v>61</v>
      </c>
      <c r="B86" s="3"/>
      <c r="C86" s="3"/>
      <c r="D86" s="3"/>
      <c r="E86" s="3"/>
      <c r="F86" s="3"/>
      <c r="G86" s="3"/>
      <c r="H86" s="3"/>
      <c r="I86" s="3"/>
      <c r="J86" s="4"/>
      <c r="K86" s="12"/>
      <c r="L86" s="17"/>
    </row>
    <row r="87" spans="1:12" ht="15">
      <c r="A87" s="2" t="s">
        <v>62</v>
      </c>
      <c r="B87" s="3"/>
      <c r="C87" s="3"/>
      <c r="D87" s="3"/>
      <c r="E87" s="3"/>
      <c r="F87" s="3"/>
      <c r="G87" s="3"/>
      <c r="H87" s="3"/>
      <c r="I87" s="3"/>
      <c r="J87" s="4"/>
      <c r="K87" s="15">
        <f>51200-4265</f>
        <v>46935</v>
      </c>
      <c r="L87" s="16"/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3">
        <v>866.9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4">
        <v>18</v>
      </c>
    </row>
    <row r="90" spans="1:11" ht="15">
      <c r="A90" s="2" t="s">
        <v>63</v>
      </c>
      <c r="B90" s="3"/>
      <c r="C90" s="3"/>
      <c r="D90" s="3"/>
      <c r="E90" s="3"/>
      <c r="F90" s="3"/>
      <c r="G90" s="3"/>
      <c r="H90" s="3"/>
      <c r="I90" s="3"/>
      <c r="J90" s="4"/>
      <c r="K90" s="15">
        <f>Лист2!AI84*3</f>
        <v>21343.806</v>
      </c>
    </row>
    <row r="91" spans="1:11" ht="15">
      <c r="A91" s="2" t="s">
        <v>64</v>
      </c>
      <c r="B91" s="3"/>
      <c r="C91" s="3"/>
      <c r="D91" s="3"/>
      <c r="E91" s="3"/>
      <c r="F91" s="3"/>
      <c r="G91" s="3"/>
      <c r="H91" s="3"/>
      <c r="I91" s="3"/>
      <c r="J91" s="4"/>
      <c r="K91" s="15"/>
    </row>
    <row r="92" spans="1:11" ht="15.75">
      <c r="A92" s="2"/>
      <c r="B92" s="6" t="s">
        <v>2</v>
      </c>
      <c r="C92" s="6"/>
      <c r="D92" s="3"/>
      <c r="E92" s="3"/>
      <c r="F92" s="3"/>
      <c r="G92" s="3"/>
      <c r="H92" s="3"/>
      <c r="I92" s="3"/>
      <c r="J92" s="4"/>
      <c r="K92" s="14"/>
    </row>
    <row r="93" spans="1:11" ht="15.75">
      <c r="A93" s="7" t="s">
        <v>17</v>
      </c>
      <c r="B93" s="3"/>
      <c r="C93" s="3"/>
      <c r="D93" s="3"/>
      <c r="E93" s="3"/>
      <c r="F93" s="3"/>
      <c r="G93" s="3"/>
      <c r="H93" s="3"/>
      <c r="I93" s="3"/>
      <c r="J93" s="4"/>
      <c r="K93" s="15">
        <f>Лист2!W86*3</f>
        <v>10167.234</v>
      </c>
    </row>
    <row r="94" spans="1:11" ht="15.75">
      <c r="A94" s="7" t="s">
        <v>22</v>
      </c>
      <c r="B94" s="3"/>
      <c r="C94" s="3"/>
      <c r="D94" s="3"/>
      <c r="E94" s="3"/>
      <c r="F94" s="3"/>
      <c r="G94" s="3"/>
      <c r="H94" s="3"/>
      <c r="I94" s="3"/>
      <c r="J94" s="4"/>
      <c r="K94" s="15">
        <f>Лист2!W87*3</f>
        <v>516.978</v>
      </c>
    </row>
    <row r="95" spans="1:12" ht="15.75">
      <c r="A95" s="7" t="s">
        <v>97</v>
      </c>
      <c r="B95" s="3"/>
      <c r="C95" s="3"/>
      <c r="D95" s="3"/>
      <c r="E95" s="3"/>
      <c r="F95" s="3"/>
      <c r="G95" s="3"/>
      <c r="H95" s="3"/>
      <c r="I95" s="3"/>
      <c r="J95" s="4"/>
      <c r="K95" s="15">
        <f>Лист2!W88*3</f>
        <v>3791.1720000000005</v>
      </c>
      <c r="L95" s="16"/>
    </row>
    <row r="96" spans="1:11" ht="15.75">
      <c r="A96" s="7" t="s">
        <v>98</v>
      </c>
      <c r="B96" s="3"/>
      <c r="C96" s="3"/>
      <c r="D96" s="3"/>
      <c r="E96" s="3"/>
      <c r="F96" s="3"/>
      <c r="G96" s="3"/>
      <c r="H96" s="3"/>
      <c r="I96" s="3"/>
      <c r="J96" s="4"/>
      <c r="K96" s="15">
        <f>Лист2!W89*3</f>
        <v>2461.8</v>
      </c>
    </row>
    <row r="97" spans="1:11" ht="15.75">
      <c r="A97" s="7" t="s">
        <v>99</v>
      </c>
      <c r="B97" s="6"/>
      <c r="C97" s="6"/>
      <c r="D97" s="6"/>
      <c r="E97" s="6"/>
      <c r="F97" s="6"/>
      <c r="G97" s="6"/>
      <c r="H97" s="6"/>
      <c r="I97" s="3"/>
      <c r="J97" s="4"/>
      <c r="K97" s="14">
        <f>Лист2!K90+Лист2!W90+Лист2!AI90</f>
        <v>32686</v>
      </c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8" t="s">
        <v>9</v>
      </c>
      <c r="B102" s="9"/>
      <c r="C102" s="9"/>
      <c r="D102" s="9"/>
      <c r="E102" s="9"/>
      <c r="F102" s="9"/>
      <c r="G102" s="9"/>
      <c r="H102" s="9"/>
      <c r="I102" s="9"/>
      <c r="J102" s="10"/>
      <c r="K102" s="5"/>
    </row>
    <row r="103" spans="1:11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2" t="s">
        <v>11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</row>
    <row r="105" spans="1:11" ht="15">
      <c r="A105" s="8" t="s">
        <v>12</v>
      </c>
      <c r="B105" s="9"/>
      <c r="C105" s="9"/>
      <c r="D105" s="9"/>
      <c r="E105" s="9"/>
      <c r="F105" s="9"/>
      <c r="G105" s="9"/>
      <c r="H105" s="9"/>
      <c r="I105" s="9"/>
      <c r="J105" s="10"/>
      <c r="K105" s="5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2" t="s">
        <v>14</v>
      </c>
      <c r="B107" s="3"/>
      <c r="C107" s="3"/>
      <c r="D107" s="3"/>
      <c r="E107" s="3"/>
      <c r="F107" s="3"/>
      <c r="G107" s="3"/>
      <c r="H107" s="3"/>
      <c r="I107" s="3"/>
      <c r="J107" s="4"/>
      <c r="K107" s="5"/>
    </row>
    <row r="108" spans="1:11" ht="15">
      <c r="A108" s="8" t="s">
        <v>15</v>
      </c>
      <c r="B108" s="9"/>
      <c r="C108" s="9"/>
      <c r="D108" s="9"/>
      <c r="E108" s="9"/>
      <c r="F108" s="9"/>
      <c r="G108" s="9"/>
      <c r="H108" s="9"/>
      <c r="I108" s="9"/>
      <c r="J108" s="10"/>
      <c r="K108" s="15">
        <f>K93+K94+K95+K96+K97</f>
        <v>49623.184</v>
      </c>
    </row>
    <row r="109" ht="12.75">
      <c r="K109" s="19"/>
    </row>
    <row r="110" spans="1:13" ht="15">
      <c r="A110" s="2" t="s">
        <v>65</v>
      </c>
      <c r="B110" s="11"/>
      <c r="C110" s="11"/>
      <c r="D110" s="11"/>
      <c r="E110" s="11"/>
      <c r="F110" s="11"/>
      <c r="G110" s="11"/>
      <c r="H110" s="11"/>
      <c r="I110" s="11"/>
      <c r="J110" s="4"/>
      <c r="K110" s="15">
        <f>K5</f>
        <v>52787</v>
      </c>
      <c r="L110" s="17"/>
      <c r="M110" s="16"/>
    </row>
    <row r="111" spans="1:11" ht="15">
      <c r="A111" s="21" t="s">
        <v>66</v>
      </c>
      <c r="B111" s="11"/>
      <c r="C111" s="11"/>
      <c r="D111" s="11"/>
      <c r="E111" s="11"/>
      <c r="F111" s="11"/>
      <c r="G111" s="11"/>
      <c r="H111" s="11"/>
      <c r="I111" s="11"/>
      <c r="J111" s="4"/>
      <c r="K111" s="15">
        <f>K90+K63+K36+K8</f>
        <v>87927.748</v>
      </c>
    </row>
    <row r="112" spans="1:11" ht="15">
      <c r="A112" s="22" t="s">
        <v>67</v>
      </c>
      <c r="B112" s="23"/>
      <c r="C112" s="23"/>
      <c r="D112" s="23"/>
      <c r="E112" s="23"/>
      <c r="F112" s="23"/>
      <c r="G112" s="23"/>
      <c r="H112" s="23"/>
      <c r="I112" s="23"/>
      <c r="J112" s="10"/>
      <c r="K112" s="15">
        <f>K108+K81+K54+K26</f>
        <v>117793.74000000002</v>
      </c>
    </row>
    <row r="113" spans="1:11" ht="15">
      <c r="A113" s="21" t="s">
        <v>27</v>
      </c>
      <c r="B113" s="11"/>
      <c r="C113" s="11"/>
      <c r="D113" s="11"/>
      <c r="E113" s="11"/>
      <c r="F113" s="11"/>
      <c r="G113" s="11"/>
      <c r="H113" s="11"/>
      <c r="I113" s="11"/>
      <c r="J113" s="4"/>
      <c r="K113" s="15"/>
    </row>
    <row r="114" spans="1:11" ht="15.75">
      <c r="A114" s="7" t="s">
        <v>17</v>
      </c>
      <c r="B114" s="11"/>
      <c r="C114" s="11"/>
      <c r="D114" s="11"/>
      <c r="E114" s="11"/>
      <c r="F114" s="11"/>
      <c r="G114" s="11"/>
      <c r="H114" s="11"/>
      <c r="I114" s="11"/>
      <c r="J114" s="4"/>
      <c r="K114" s="5"/>
    </row>
    <row r="115" spans="1:11" ht="15.75">
      <c r="A115" s="7" t="s">
        <v>22</v>
      </c>
      <c r="B115" s="11"/>
      <c r="C115" s="11"/>
      <c r="D115" s="11"/>
      <c r="E115" s="11"/>
      <c r="F115" s="11"/>
      <c r="G115" s="11"/>
      <c r="H115" s="11"/>
      <c r="I115" s="11"/>
      <c r="J115" s="4"/>
      <c r="K115" s="5"/>
    </row>
    <row r="116" spans="1:11" ht="15.75">
      <c r="A116" s="24" t="s">
        <v>68</v>
      </c>
      <c r="B116" s="23"/>
      <c r="C116" s="23"/>
      <c r="D116" s="23"/>
      <c r="E116" s="23"/>
      <c r="F116" s="23"/>
      <c r="G116" s="23"/>
      <c r="H116" s="23"/>
      <c r="I116" s="23"/>
      <c r="J116" s="10"/>
      <c r="K116" s="5"/>
    </row>
    <row r="117" spans="1:11" ht="15">
      <c r="A117" s="2" t="s">
        <v>69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2" ht="15">
      <c r="A118" s="2" t="s">
        <v>70</v>
      </c>
      <c r="B118" s="3"/>
      <c r="C118" s="3"/>
      <c r="D118" s="3"/>
      <c r="E118" s="3"/>
      <c r="F118" s="3"/>
      <c r="G118" s="3"/>
      <c r="H118" s="3"/>
      <c r="I118" s="3"/>
      <c r="J118" s="4"/>
      <c r="K118" s="15">
        <v>22759</v>
      </c>
      <c r="L118" s="16"/>
    </row>
    <row r="119" spans="1:11" ht="15">
      <c r="A119" s="2" t="s">
        <v>71</v>
      </c>
      <c r="B119" s="3"/>
      <c r="C119" s="3"/>
      <c r="D119" s="3"/>
      <c r="E119" s="3"/>
      <c r="F119" s="3"/>
      <c r="G119" s="3"/>
      <c r="H119" s="3"/>
      <c r="I119" s="3"/>
      <c r="J119" s="4"/>
      <c r="K119" s="15" t="s">
        <v>28</v>
      </c>
    </row>
    <row r="120" spans="1:11" ht="15">
      <c r="A120" s="2" t="s">
        <v>72</v>
      </c>
      <c r="B120" s="3"/>
      <c r="C120" s="3"/>
      <c r="D120" s="3"/>
      <c r="E120" s="3"/>
      <c r="F120" s="3"/>
      <c r="G120" s="3"/>
      <c r="H120" s="3"/>
      <c r="I120" s="3"/>
      <c r="J120" s="4"/>
      <c r="K120" s="14"/>
    </row>
    <row r="121" spans="1:11" ht="15">
      <c r="A121" s="25" t="s">
        <v>73</v>
      </c>
      <c r="B121" s="26"/>
      <c r="C121" s="26"/>
      <c r="D121" s="26"/>
      <c r="E121" s="26"/>
      <c r="F121" s="26"/>
      <c r="G121" s="26"/>
      <c r="H121" s="26"/>
      <c r="I121" s="26"/>
      <c r="J121" s="27"/>
      <c r="K121" s="14" t="s">
        <v>28</v>
      </c>
    </row>
    <row r="122" spans="1:11" ht="15">
      <c r="A122" s="2" t="s">
        <v>74</v>
      </c>
      <c r="B122" s="11"/>
      <c r="C122" s="11"/>
      <c r="D122" s="11"/>
      <c r="E122" s="11"/>
      <c r="F122" s="11"/>
      <c r="G122" s="11"/>
      <c r="H122" s="11"/>
      <c r="I122" s="11"/>
      <c r="J122" s="4"/>
      <c r="K122" s="15" t="s">
        <v>28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8"/>
  <sheetViews>
    <sheetView tabSelected="1" workbookViewId="0" topLeftCell="U66">
      <selection activeCell="AI107" sqref="AI107"/>
    </sheetView>
  </sheetViews>
  <sheetFormatPr defaultColWidth="9.00390625" defaultRowHeight="12.75"/>
  <cols>
    <col min="10" max="10" width="18.25390625" style="0" customWidth="1"/>
    <col min="22" max="22" width="18.375" style="0" customWidth="1"/>
    <col min="34" max="34" width="18.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75</v>
      </c>
      <c r="C2" s="1"/>
      <c r="D2" s="1"/>
      <c r="E2" s="1"/>
      <c r="F2" s="1"/>
      <c r="G2" s="1"/>
      <c r="H2" s="1"/>
      <c r="I2" s="1"/>
      <c r="M2" s="1"/>
      <c r="N2" s="1" t="s">
        <v>77</v>
      </c>
      <c r="O2" s="1"/>
      <c r="P2" s="1"/>
      <c r="Q2" s="1"/>
      <c r="R2" s="1"/>
      <c r="S2" s="1"/>
      <c r="T2" s="1"/>
      <c r="U2" s="1"/>
      <c r="Y2" s="1"/>
      <c r="Z2" s="1" t="s">
        <v>80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46</v>
      </c>
      <c r="B4" s="3"/>
      <c r="C4" s="3"/>
      <c r="D4" s="3"/>
      <c r="E4" s="3"/>
      <c r="F4" s="3"/>
      <c r="G4" s="3"/>
      <c r="H4" s="3"/>
      <c r="I4" s="3"/>
      <c r="J4" s="4"/>
      <c r="K4" s="12" t="s">
        <v>28</v>
      </c>
      <c r="M4" s="2" t="s">
        <v>78</v>
      </c>
      <c r="N4" s="3"/>
      <c r="O4" s="3"/>
      <c r="P4" s="3"/>
      <c r="Q4" s="3"/>
      <c r="R4" s="3"/>
      <c r="S4" s="3"/>
      <c r="T4" s="3"/>
      <c r="U4" s="3"/>
      <c r="V4" s="4"/>
      <c r="W4" s="12" t="s">
        <v>28</v>
      </c>
      <c r="Y4" s="2" t="s">
        <v>81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28</v>
      </c>
    </row>
    <row r="5" spans="1:36" ht="15">
      <c r="A5" s="2" t="s">
        <v>47</v>
      </c>
      <c r="B5" s="3"/>
      <c r="C5" s="3"/>
      <c r="D5" s="3"/>
      <c r="E5" s="3"/>
      <c r="F5" s="3"/>
      <c r="G5" s="3"/>
      <c r="H5" s="3"/>
      <c r="I5" s="3"/>
      <c r="J5" s="4"/>
      <c r="K5" s="12">
        <v>52787</v>
      </c>
      <c r="M5" s="2" t="s">
        <v>79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52219.255000000005</v>
      </c>
      <c r="X5" s="16"/>
      <c r="Y5" s="2" t="s">
        <v>82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W5+W9-W26</f>
        <v>49779.00600000001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2">
        <v>866.9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866.9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866.9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18</v>
      </c>
    </row>
    <row r="8" spans="1:35" ht="15">
      <c r="A8" s="2" t="s">
        <v>76</v>
      </c>
      <c r="B8" s="3"/>
      <c r="C8" s="3"/>
      <c r="D8" s="3"/>
      <c r="E8" s="3"/>
      <c r="F8" s="3"/>
      <c r="G8" s="3"/>
      <c r="H8" s="3"/>
      <c r="I8" s="3"/>
      <c r="J8" s="4"/>
      <c r="K8" s="14">
        <v>7.91</v>
      </c>
      <c r="M8" s="2" t="s">
        <v>76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83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6857.179</v>
      </c>
      <c r="M9" s="2" t="s">
        <v>30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7516.023</v>
      </c>
      <c r="Y9" s="2" t="s">
        <v>31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7516.023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K6*3.75</f>
        <v>3250.875</v>
      </c>
      <c r="M11" s="7" t="s">
        <v>17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3580.297</v>
      </c>
      <c r="Y11" s="7" t="s">
        <v>17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3580.297</v>
      </c>
    </row>
    <row r="12" spans="1:35" ht="15.75">
      <c r="A12" s="7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182.04899999999998</v>
      </c>
      <c r="M12" s="7" t="s">
        <v>22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182.04899999999998</v>
      </c>
      <c r="Y12" s="7" t="s">
        <v>22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182.04899999999998</v>
      </c>
    </row>
    <row r="13" spans="1:35" ht="15.75">
      <c r="A13" s="7"/>
      <c r="B13" s="3"/>
      <c r="C13" s="3"/>
      <c r="D13" s="3"/>
      <c r="E13" s="3"/>
      <c r="F13" s="3"/>
      <c r="G13" s="3"/>
      <c r="H13" s="3"/>
      <c r="I13" s="3"/>
      <c r="J13" s="4"/>
      <c r="K13" s="15"/>
      <c r="M13" s="7" t="s">
        <v>97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1335.026</v>
      </c>
      <c r="Y13" s="7" t="s">
        <v>97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1335.026</v>
      </c>
    </row>
    <row r="14" spans="1:35" ht="15.75">
      <c r="A14" s="7" t="s">
        <v>3</v>
      </c>
      <c r="B14" s="3"/>
      <c r="C14" s="3"/>
      <c r="D14" s="3"/>
      <c r="E14" s="3"/>
      <c r="F14" s="3"/>
      <c r="G14" s="3"/>
      <c r="H14" s="3"/>
      <c r="I14" s="3"/>
      <c r="J14" s="4"/>
      <c r="K14" s="15"/>
      <c r="M14" s="7" t="s">
        <v>98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866.9</v>
      </c>
      <c r="Y14" s="7" t="s">
        <v>98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866.9</v>
      </c>
    </row>
    <row r="15" spans="1:35" ht="15.75">
      <c r="A15" s="7" t="s">
        <v>4</v>
      </c>
      <c r="B15" s="6"/>
      <c r="C15" s="6"/>
      <c r="D15" s="6"/>
      <c r="E15" s="6"/>
      <c r="F15" s="6"/>
      <c r="G15" s="6"/>
      <c r="H15" s="6"/>
      <c r="I15" s="3"/>
      <c r="J15" s="4"/>
      <c r="K15" s="14">
        <f>K20+K25</f>
        <v>3992</v>
      </c>
      <c r="M15" s="7" t="s">
        <v>99</v>
      </c>
      <c r="N15" s="6"/>
      <c r="O15" s="6"/>
      <c r="P15" s="6"/>
      <c r="Q15" s="6"/>
      <c r="R15" s="6"/>
      <c r="S15" s="6"/>
      <c r="T15" s="6"/>
      <c r="U15" s="3"/>
      <c r="V15" s="4"/>
      <c r="W15" s="14">
        <f>W20+W25</f>
        <v>3992</v>
      </c>
      <c r="Y15" s="7" t="s">
        <v>99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AI19+AI25</f>
        <v>1721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f>749+810</f>
        <v>1559</v>
      </c>
    </row>
    <row r="20" spans="1:35" ht="15">
      <c r="A20" s="8" t="s">
        <v>9</v>
      </c>
      <c r="B20" s="9"/>
      <c r="C20" s="9"/>
      <c r="D20" s="9"/>
      <c r="E20" s="9"/>
      <c r="F20" s="9"/>
      <c r="G20" s="9"/>
      <c r="H20" s="9"/>
      <c r="I20" s="9"/>
      <c r="J20" s="10"/>
      <c r="K20" s="5">
        <v>3830</v>
      </c>
      <c r="M20" s="8" t="s">
        <v>9</v>
      </c>
      <c r="N20" s="9"/>
      <c r="O20" s="9"/>
      <c r="P20" s="9"/>
      <c r="Q20" s="9"/>
      <c r="R20" s="9"/>
      <c r="S20" s="9"/>
      <c r="T20" s="9"/>
      <c r="U20" s="9"/>
      <c r="V20" s="10"/>
      <c r="W20" s="5">
        <v>3830</v>
      </c>
      <c r="Y20" s="8" t="s">
        <v>9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12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12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12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23</v>
      </c>
      <c r="B25" s="3"/>
      <c r="C25" s="3"/>
      <c r="D25" s="3"/>
      <c r="E25" s="3"/>
      <c r="F25" s="3"/>
      <c r="G25" s="3"/>
      <c r="H25" s="3"/>
      <c r="I25" s="3"/>
      <c r="J25" s="4"/>
      <c r="K25" s="5">
        <f>18*9</f>
        <v>162</v>
      </c>
      <c r="M25" s="2" t="s">
        <v>23</v>
      </c>
      <c r="N25" s="3"/>
      <c r="O25" s="3"/>
      <c r="P25" s="3"/>
      <c r="Q25" s="3"/>
      <c r="R25" s="3"/>
      <c r="S25" s="3"/>
      <c r="T25" s="3"/>
      <c r="U25" s="3"/>
      <c r="V25" s="4"/>
      <c r="W25" s="5">
        <v>162</v>
      </c>
      <c r="Y25" s="2" t="s">
        <v>23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162</v>
      </c>
    </row>
    <row r="26" spans="1:35" ht="15">
      <c r="A26" s="8" t="s">
        <v>15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K11+K12+K15</f>
        <v>7424.924</v>
      </c>
      <c r="M26" s="8" t="s">
        <v>15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9956.272</v>
      </c>
      <c r="Y26" s="8" t="s">
        <v>15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7685.272</v>
      </c>
    </row>
    <row r="28" spans="1:33" ht="15.75">
      <c r="A28" s="1"/>
      <c r="B28" s="1"/>
      <c r="C28" s="1"/>
      <c r="D28" s="1"/>
      <c r="E28" s="1"/>
      <c r="F28" s="28" t="s">
        <v>36</v>
      </c>
      <c r="G28" s="1"/>
      <c r="H28" s="1"/>
      <c r="I28" s="1"/>
      <c r="M28" s="1"/>
      <c r="N28" s="1"/>
      <c r="O28" s="1"/>
      <c r="P28" s="1"/>
      <c r="Q28" s="1"/>
      <c r="R28" s="28" t="s">
        <v>34</v>
      </c>
      <c r="S28" s="1"/>
      <c r="T28" s="1"/>
      <c r="U28" s="1"/>
      <c r="Y28" s="1"/>
      <c r="Z28" s="1"/>
      <c r="AA28" s="1"/>
      <c r="AB28" s="1"/>
      <c r="AC28" s="1"/>
      <c r="AD28" s="28" t="s">
        <v>32</v>
      </c>
      <c r="AE28" s="1"/>
      <c r="AF28" s="1"/>
      <c r="AG28" s="1"/>
    </row>
    <row r="29" spans="1:35" ht="15">
      <c r="A29" s="2" t="s">
        <v>51</v>
      </c>
      <c r="B29" s="3"/>
      <c r="C29" s="3"/>
      <c r="D29" s="3"/>
      <c r="E29" s="3"/>
      <c r="F29" s="3"/>
      <c r="G29" s="3"/>
      <c r="H29" s="3"/>
      <c r="I29" s="3"/>
      <c r="J29" s="4"/>
      <c r="K29" s="12"/>
      <c r="M29" s="2" t="s">
        <v>86</v>
      </c>
      <c r="N29" s="3"/>
      <c r="O29" s="3"/>
      <c r="P29" s="3"/>
      <c r="Q29" s="3"/>
      <c r="R29" s="3"/>
      <c r="S29" s="3"/>
      <c r="T29" s="3"/>
      <c r="U29" s="3"/>
      <c r="V29" s="4"/>
      <c r="W29" s="12"/>
      <c r="Y29" s="2" t="s">
        <v>84</v>
      </c>
      <c r="Z29" s="3"/>
      <c r="AA29" s="3"/>
      <c r="AB29" s="3"/>
      <c r="AC29" s="3"/>
      <c r="AD29" s="3"/>
      <c r="AE29" s="3"/>
      <c r="AF29" s="3"/>
      <c r="AG29" s="3"/>
      <c r="AH29" s="4"/>
      <c r="AI29" s="12"/>
    </row>
    <row r="30" spans="1:36" ht="15">
      <c r="A30" s="2" t="s">
        <v>52</v>
      </c>
      <c r="B30" s="3"/>
      <c r="C30" s="3"/>
      <c r="D30" s="3"/>
      <c r="E30" s="3"/>
      <c r="F30" s="3"/>
      <c r="G30" s="3"/>
      <c r="H30" s="3"/>
      <c r="I30" s="3"/>
      <c r="J30" s="4"/>
      <c r="K30" s="15">
        <f>AI5+AI9-AI26</f>
        <v>49609.75700000001</v>
      </c>
      <c r="L30" s="16"/>
      <c r="M30" s="2" t="s">
        <v>87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K30+K34-K51</f>
        <v>50999.508000000016</v>
      </c>
      <c r="X30" s="16"/>
      <c r="Y30" s="2" t="s">
        <v>85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W30+W34-W51</f>
        <v>52389.25900000002</v>
      </c>
      <c r="AJ30" s="17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2">
        <v>866.9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866.9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866.9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18</v>
      </c>
    </row>
    <row r="33" spans="1:35" ht="15">
      <c r="A33" s="2" t="s">
        <v>76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76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8.67</v>
      </c>
      <c r="Y33" s="2" t="s">
        <v>76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8.67</v>
      </c>
    </row>
    <row r="34" spans="1:35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7516.023</v>
      </c>
      <c r="M34" s="2" t="s">
        <v>35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7516.023</v>
      </c>
      <c r="Y34" s="2" t="s">
        <v>33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7516.023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17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3580.297</v>
      </c>
      <c r="M36" s="7" t="s">
        <v>17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3580.297</v>
      </c>
      <c r="Y36" s="7" t="s">
        <v>17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3580.297</v>
      </c>
    </row>
    <row r="37" spans="1:35" ht="15.75">
      <c r="A37" s="7" t="s">
        <v>22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182.04899999999998</v>
      </c>
      <c r="M37" s="7" t="s">
        <v>22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182.04899999999998</v>
      </c>
      <c r="Y37" s="7" t="s">
        <v>22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182.04899999999998</v>
      </c>
    </row>
    <row r="38" spans="1:35" ht="15.75">
      <c r="A38" s="7" t="s">
        <v>97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1335.026</v>
      </c>
      <c r="M38" s="7" t="s">
        <v>97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1335.026</v>
      </c>
      <c r="Y38" s="7" t="s">
        <v>97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1335.026</v>
      </c>
    </row>
    <row r="39" spans="1:35" ht="15.75">
      <c r="A39" s="7" t="s">
        <v>98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866.9</v>
      </c>
      <c r="M39" s="7" t="s">
        <v>98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866.9</v>
      </c>
      <c r="Y39" s="7" t="s">
        <v>98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866.9</v>
      </c>
    </row>
    <row r="40" spans="1:35" ht="15.75">
      <c r="A40" s="7" t="s">
        <v>99</v>
      </c>
      <c r="B40" s="6"/>
      <c r="C40" s="6"/>
      <c r="D40" s="6"/>
      <c r="E40" s="6"/>
      <c r="F40" s="6"/>
      <c r="G40" s="6"/>
      <c r="H40" s="6"/>
      <c r="I40" s="3"/>
      <c r="J40" s="4"/>
      <c r="K40" s="14">
        <f>K50</f>
        <v>162</v>
      </c>
      <c r="M40" s="7" t="s">
        <v>99</v>
      </c>
      <c r="N40" s="6"/>
      <c r="O40" s="6"/>
      <c r="P40" s="6"/>
      <c r="Q40" s="6"/>
      <c r="R40" s="6"/>
      <c r="S40" s="6"/>
      <c r="T40" s="6"/>
      <c r="U40" s="3"/>
      <c r="V40" s="4"/>
      <c r="W40" s="14">
        <f>K40</f>
        <v>162</v>
      </c>
      <c r="Y40" s="7" t="s">
        <v>99</v>
      </c>
      <c r="Z40" s="6"/>
      <c r="AA40" s="6"/>
      <c r="AB40" s="6"/>
      <c r="AC40" s="6"/>
      <c r="AD40" s="6"/>
      <c r="AE40" s="6"/>
      <c r="AF40" s="6"/>
      <c r="AG40" s="3"/>
      <c r="AH40" s="4"/>
      <c r="AI40" s="14">
        <f>W40</f>
        <v>162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43</v>
      </c>
      <c r="Z42" s="3"/>
      <c r="AA42" s="3"/>
      <c r="AB42" s="3"/>
      <c r="AC42" s="3"/>
      <c r="AD42" s="3"/>
      <c r="AE42" s="3"/>
      <c r="AF42" s="3"/>
      <c r="AG42" s="3"/>
      <c r="AH42" s="4"/>
      <c r="AI42" s="5" t="s">
        <v>28</v>
      </c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6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  <c r="AJ44" s="17"/>
    </row>
    <row r="45" spans="1:35" ht="15">
      <c r="A45" s="8" t="s">
        <v>9</v>
      </c>
      <c r="B45" s="9"/>
      <c r="C45" s="9"/>
      <c r="D45" s="9"/>
      <c r="E45" s="9"/>
      <c r="F45" s="9"/>
      <c r="G45" s="9"/>
      <c r="H45" s="9"/>
      <c r="I45" s="9"/>
      <c r="J45" s="10"/>
      <c r="K45" s="5"/>
      <c r="M45" s="8" t="s">
        <v>9</v>
      </c>
      <c r="N45" s="9"/>
      <c r="O45" s="9"/>
      <c r="P45" s="9"/>
      <c r="Q45" s="9"/>
      <c r="R45" s="9"/>
      <c r="S45" s="9"/>
      <c r="T45" s="9"/>
      <c r="U45" s="9"/>
      <c r="V45" s="10"/>
      <c r="W45" s="5"/>
      <c r="Y45" s="8" t="s">
        <v>9</v>
      </c>
      <c r="Z45" s="9"/>
      <c r="AA45" s="9"/>
      <c r="AB45" s="9"/>
      <c r="AC45" s="9"/>
      <c r="AD45" s="9"/>
      <c r="AE45" s="9"/>
      <c r="AF45" s="9"/>
      <c r="AG45" s="9"/>
      <c r="AH45" s="10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8" t="s">
        <v>12</v>
      </c>
      <c r="B48" s="9"/>
      <c r="C48" s="9"/>
      <c r="D48" s="9"/>
      <c r="E48" s="9"/>
      <c r="F48" s="9"/>
      <c r="G48" s="9"/>
      <c r="H48" s="9"/>
      <c r="I48" s="9"/>
      <c r="J48" s="10"/>
      <c r="K48" s="5"/>
      <c r="M48" s="8" t="s">
        <v>12</v>
      </c>
      <c r="N48" s="9"/>
      <c r="O48" s="9"/>
      <c r="P48" s="9"/>
      <c r="Q48" s="9"/>
      <c r="R48" s="9"/>
      <c r="S48" s="9"/>
      <c r="T48" s="9"/>
      <c r="U48" s="9"/>
      <c r="V48" s="10"/>
      <c r="W48" s="5"/>
      <c r="Y48" s="8" t="s">
        <v>12</v>
      </c>
      <c r="Z48" s="9"/>
      <c r="AA48" s="9"/>
      <c r="AB48" s="9"/>
      <c r="AC48" s="9"/>
      <c r="AD48" s="9"/>
      <c r="AE48" s="9"/>
      <c r="AF48" s="9"/>
      <c r="AG48" s="9"/>
      <c r="AH48" s="10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23</v>
      </c>
      <c r="B50" s="3"/>
      <c r="C50" s="3"/>
      <c r="D50" s="3"/>
      <c r="E50" s="3"/>
      <c r="F50" s="3"/>
      <c r="G50" s="3"/>
      <c r="H50" s="3"/>
      <c r="I50" s="3"/>
      <c r="J50" s="4"/>
      <c r="K50" s="5">
        <v>162</v>
      </c>
      <c r="M50" s="2" t="s">
        <v>23</v>
      </c>
      <c r="N50" s="3"/>
      <c r="O50" s="3"/>
      <c r="P50" s="3"/>
      <c r="Q50" s="3"/>
      <c r="R50" s="3"/>
      <c r="S50" s="3"/>
      <c r="T50" s="3"/>
      <c r="U50" s="3"/>
      <c r="V50" s="4"/>
      <c r="W50" s="5">
        <v>162</v>
      </c>
      <c r="Y50" s="2" t="s">
        <v>23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v>162</v>
      </c>
    </row>
    <row r="51" spans="1:35" ht="15">
      <c r="A51" s="8" t="s">
        <v>15</v>
      </c>
      <c r="B51" s="9"/>
      <c r="C51" s="9"/>
      <c r="D51" s="9"/>
      <c r="E51" s="9"/>
      <c r="F51" s="9"/>
      <c r="G51" s="9"/>
      <c r="H51" s="9"/>
      <c r="I51" s="9"/>
      <c r="J51" s="10"/>
      <c r="K51" s="15">
        <f>K36+K37+K38+K39+K40</f>
        <v>6126.272</v>
      </c>
      <c r="M51" s="8" t="s">
        <v>15</v>
      </c>
      <c r="N51" s="9"/>
      <c r="O51" s="9"/>
      <c r="P51" s="9"/>
      <c r="Q51" s="9"/>
      <c r="R51" s="9"/>
      <c r="S51" s="9"/>
      <c r="T51" s="9"/>
      <c r="U51" s="9"/>
      <c r="V51" s="10"/>
      <c r="W51" s="15">
        <f>W36+W37+W38+W39+W40</f>
        <v>6126.272</v>
      </c>
      <c r="Y51" s="8" t="s">
        <v>15</v>
      </c>
      <c r="Z51" s="9"/>
      <c r="AA51" s="9"/>
      <c r="AB51" s="9"/>
      <c r="AC51" s="9"/>
      <c r="AD51" s="9"/>
      <c r="AE51" s="9"/>
      <c r="AF51" s="9"/>
      <c r="AG51" s="9"/>
      <c r="AH51" s="10"/>
      <c r="AI51" s="15">
        <f>AI36+AI37+AI38+AI39+AI40</f>
        <v>6126.272</v>
      </c>
    </row>
    <row r="53" spans="5:30" ht="12.75">
      <c r="E53" s="18" t="s">
        <v>19</v>
      </c>
      <c r="R53" s="19" t="s">
        <v>20</v>
      </c>
      <c r="AD53" s="19" t="s">
        <v>21</v>
      </c>
    </row>
    <row r="54" spans="1:35" ht="15">
      <c r="A54" s="2" t="s">
        <v>56</v>
      </c>
      <c r="B54" s="3"/>
      <c r="C54" s="3"/>
      <c r="D54" s="3"/>
      <c r="E54" s="3"/>
      <c r="F54" s="3"/>
      <c r="G54" s="3"/>
      <c r="H54" s="3"/>
      <c r="I54" s="3"/>
      <c r="J54" s="4"/>
      <c r="K54" s="20"/>
      <c r="M54" s="2" t="s">
        <v>88</v>
      </c>
      <c r="N54" s="3"/>
      <c r="O54" s="3"/>
      <c r="P54" s="3"/>
      <c r="Q54" s="3"/>
      <c r="R54" s="3"/>
      <c r="S54" s="3"/>
      <c r="T54" s="3"/>
      <c r="U54" s="3"/>
      <c r="V54" s="4"/>
      <c r="W54" s="20"/>
      <c r="Y54" s="2" t="s">
        <v>90</v>
      </c>
      <c r="Z54" s="3"/>
      <c r="AA54" s="3"/>
      <c r="AB54" s="3"/>
      <c r="AC54" s="3"/>
      <c r="AD54" s="3"/>
      <c r="AE54" s="3"/>
      <c r="AF54" s="3"/>
      <c r="AG54" s="3"/>
      <c r="AH54" s="4"/>
      <c r="AI54" s="20"/>
    </row>
    <row r="55" spans="1:37" ht="15">
      <c r="A55" s="2" t="s">
        <v>57</v>
      </c>
      <c r="B55" s="3"/>
      <c r="C55" s="3"/>
      <c r="D55" s="3"/>
      <c r="E55" s="3"/>
      <c r="F55" s="3"/>
      <c r="G55" s="3"/>
      <c r="H55" s="3"/>
      <c r="I55" s="3"/>
      <c r="J55" s="4"/>
      <c r="K55" s="15">
        <f>AI30+AI34-AI51</f>
        <v>53779.010000000024</v>
      </c>
      <c r="L55" s="17"/>
      <c r="M55" s="2" t="s">
        <v>89</v>
      </c>
      <c r="N55" s="3"/>
      <c r="O55" s="3"/>
      <c r="P55" s="3"/>
      <c r="Q55" s="3"/>
      <c r="R55" s="3"/>
      <c r="S55" s="3"/>
      <c r="T55" s="3"/>
      <c r="U55" s="3"/>
      <c r="V55" s="4"/>
      <c r="W55" s="15">
        <f>K55+K59-K76</f>
        <v>52324.76100000003</v>
      </c>
      <c r="X55" s="16"/>
      <c r="Y55" s="2" t="s">
        <v>91</v>
      </c>
      <c r="Z55" s="3"/>
      <c r="AA55" s="3"/>
      <c r="AB55" s="3"/>
      <c r="AC55" s="3"/>
      <c r="AD55" s="3"/>
      <c r="AE55" s="3"/>
      <c r="AF55" s="3"/>
      <c r="AG55" s="3"/>
      <c r="AH55" s="4"/>
      <c r="AI55" s="15">
        <f>W55+W59-W76</f>
        <v>49884.51200000003</v>
      </c>
      <c r="AJ55">
        <v>-4265.02</v>
      </c>
      <c r="AK55" t="s">
        <v>102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3">
        <f>K31</f>
        <v>866.9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3">
        <f>K56</f>
        <v>866.9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866.9-46.3</f>
        <v>820.6</v>
      </c>
    </row>
    <row r="57" spans="1:36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4">
        <f>K32</f>
        <v>18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18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18</v>
      </c>
      <c r="AJ57" s="16"/>
    </row>
    <row r="58" spans="1:36" ht="15">
      <c r="A58" s="2" t="s">
        <v>76</v>
      </c>
      <c r="B58" s="3"/>
      <c r="C58" s="3"/>
      <c r="D58" s="3"/>
      <c r="E58" s="3"/>
      <c r="F58" s="3"/>
      <c r="G58" s="3"/>
      <c r="H58" s="3"/>
      <c r="I58" s="3"/>
      <c r="J58" s="4"/>
      <c r="K58" s="14">
        <f>K33</f>
        <v>8.67</v>
      </c>
      <c r="M58" s="2" t="s">
        <v>76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8.67</v>
      </c>
      <c r="Y58" s="2" t="s">
        <v>76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8.67</v>
      </c>
      <c r="AJ58" s="16"/>
    </row>
    <row r="59" spans="1:35" ht="15">
      <c r="A59" s="2" t="s">
        <v>38</v>
      </c>
      <c r="B59" s="3"/>
      <c r="C59" s="3"/>
      <c r="D59" s="3"/>
      <c r="E59" s="3"/>
      <c r="F59" s="3"/>
      <c r="G59" s="3"/>
      <c r="H59" s="3"/>
      <c r="I59" s="3"/>
      <c r="J59" s="4"/>
      <c r="K59" s="15">
        <f>K34</f>
        <v>7516.023</v>
      </c>
      <c r="M59" s="2" t="s">
        <v>39</v>
      </c>
      <c r="N59" s="3"/>
      <c r="O59" s="3"/>
      <c r="P59" s="3"/>
      <c r="Q59" s="3"/>
      <c r="R59" s="3"/>
      <c r="S59" s="3"/>
      <c r="T59" s="3"/>
      <c r="U59" s="3"/>
      <c r="V59" s="4"/>
      <c r="W59" s="15">
        <f>K59</f>
        <v>7516.023</v>
      </c>
      <c r="Y59" s="2" t="s">
        <v>40</v>
      </c>
      <c r="Z59" s="3"/>
      <c r="AA59" s="3"/>
      <c r="AB59" s="3"/>
      <c r="AC59" s="3"/>
      <c r="AD59" s="3"/>
      <c r="AE59" s="3"/>
      <c r="AF59" s="3"/>
      <c r="AG59" s="3"/>
      <c r="AH59" s="4"/>
      <c r="AI59" s="15">
        <f>AI56*AI58</f>
        <v>7114.602</v>
      </c>
    </row>
    <row r="60" spans="1:35" ht="15.75">
      <c r="A60" s="2"/>
      <c r="B60" s="6" t="s">
        <v>2</v>
      </c>
      <c r="C60" s="6"/>
      <c r="D60" s="3"/>
      <c r="E60" s="3"/>
      <c r="F60" s="3"/>
      <c r="G60" s="3"/>
      <c r="H60" s="3"/>
      <c r="I60" s="3"/>
      <c r="J60" s="4"/>
      <c r="K60" s="5"/>
      <c r="M60" s="2"/>
      <c r="N60" s="6" t="s">
        <v>2</v>
      </c>
      <c r="O60" s="6"/>
      <c r="P60" s="3"/>
      <c r="Q60" s="3"/>
      <c r="R60" s="3"/>
      <c r="S60" s="3"/>
      <c r="T60" s="3"/>
      <c r="U60" s="3"/>
      <c r="V60" s="4"/>
      <c r="W60" s="5"/>
      <c r="Y60" s="2"/>
      <c r="Z60" s="6" t="s">
        <v>2</v>
      </c>
      <c r="AA60" s="6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7" t="s">
        <v>17</v>
      </c>
      <c r="B61" s="3"/>
      <c r="C61" s="3"/>
      <c r="D61" s="3"/>
      <c r="E61" s="3"/>
      <c r="F61" s="3"/>
      <c r="G61" s="3"/>
      <c r="H61" s="3"/>
      <c r="I61" s="3"/>
      <c r="J61" s="4"/>
      <c r="K61" s="15">
        <f>K36</f>
        <v>3580.297</v>
      </c>
      <c r="M61" s="7" t="s">
        <v>17</v>
      </c>
      <c r="N61" s="3"/>
      <c r="O61" s="3"/>
      <c r="P61" s="3"/>
      <c r="Q61" s="3"/>
      <c r="R61" s="3"/>
      <c r="S61" s="3"/>
      <c r="T61" s="3"/>
      <c r="U61" s="3"/>
      <c r="V61" s="4"/>
      <c r="W61" s="15">
        <f>K61</f>
        <v>3580.297</v>
      </c>
      <c r="Y61" s="7" t="s">
        <v>17</v>
      </c>
      <c r="Z61" s="3"/>
      <c r="AA61" s="3"/>
      <c r="AB61" s="3"/>
      <c r="AC61" s="3"/>
      <c r="AD61" s="3"/>
      <c r="AE61" s="3"/>
      <c r="AF61" s="3"/>
      <c r="AG61" s="3"/>
      <c r="AH61" s="4"/>
      <c r="AI61" s="15">
        <f>AI56*4.13</f>
        <v>3389.078</v>
      </c>
    </row>
    <row r="62" spans="1:35" ht="15.75">
      <c r="A62" s="7" t="s">
        <v>22</v>
      </c>
      <c r="B62" s="3"/>
      <c r="C62" s="3"/>
      <c r="D62" s="3"/>
      <c r="E62" s="3"/>
      <c r="F62" s="3"/>
      <c r="G62" s="3"/>
      <c r="H62" s="3"/>
      <c r="I62" s="3"/>
      <c r="J62" s="4"/>
      <c r="K62" s="15">
        <f>K37</f>
        <v>182.04899999999998</v>
      </c>
      <c r="M62" s="7" t="s">
        <v>22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182.04899999999998</v>
      </c>
      <c r="Y62" s="7" t="s">
        <v>22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AI56*0.21</f>
        <v>172.326</v>
      </c>
    </row>
    <row r="63" spans="1:35" ht="15.75">
      <c r="A63" s="7" t="s">
        <v>97</v>
      </c>
      <c r="B63" s="3"/>
      <c r="C63" s="3"/>
      <c r="D63" s="3"/>
      <c r="E63" s="3"/>
      <c r="F63" s="3"/>
      <c r="G63" s="3"/>
      <c r="H63" s="3"/>
      <c r="I63" s="3"/>
      <c r="J63" s="4"/>
      <c r="K63" s="15">
        <f>K38</f>
        <v>1335.026</v>
      </c>
      <c r="M63" s="7" t="s">
        <v>97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1335.026</v>
      </c>
      <c r="Y63" s="7" t="s">
        <v>97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AI56*1.54</f>
        <v>1263.7240000000002</v>
      </c>
    </row>
    <row r="64" spans="1:36" ht="15.75">
      <c r="A64" s="7" t="s">
        <v>98</v>
      </c>
      <c r="B64" s="3"/>
      <c r="C64" s="3"/>
      <c r="D64" s="3"/>
      <c r="E64" s="3"/>
      <c r="F64" s="3"/>
      <c r="G64" s="3"/>
      <c r="H64" s="3"/>
      <c r="I64" s="3"/>
      <c r="J64" s="4"/>
      <c r="K64" s="15">
        <f>K39</f>
        <v>866.9</v>
      </c>
      <c r="M64" s="7" t="s">
        <v>98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866.9</v>
      </c>
      <c r="Y64" s="7" t="s">
        <v>98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AI56*1</f>
        <v>820.6</v>
      </c>
      <c r="AJ64" s="17"/>
    </row>
    <row r="65" spans="1:36" ht="15.75">
      <c r="A65" s="7" t="s">
        <v>99</v>
      </c>
      <c r="B65" s="6"/>
      <c r="C65" s="6"/>
      <c r="D65" s="6"/>
      <c r="E65" s="6"/>
      <c r="F65" s="6"/>
      <c r="G65" s="6"/>
      <c r="H65" s="6"/>
      <c r="I65" s="3"/>
      <c r="J65" s="4"/>
      <c r="K65" s="14">
        <f>K69+K71+K72+K75</f>
        <v>3006</v>
      </c>
      <c r="M65" s="7" t="s">
        <v>99</v>
      </c>
      <c r="N65" s="6"/>
      <c r="O65" s="6"/>
      <c r="P65" s="6"/>
      <c r="Q65" s="6"/>
      <c r="R65" s="6"/>
      <c r="S65" s="6"/>
      <c r="T65" s="6"/>
      <c r="U65" s="3"/>
      <c r="V65" s="4"/>
      <c r="W65" s="14">
        <f>W70+W75</f>
        <v>3992</v>
      </c>
      <c r="Y65" s="7" t="s">
        <v>99</v>
      </c>
      <c r="Z65" s="6"/>
      <c r="AA65" s="6"/>
      <c r="AB65" s="6"/>
      <c r="AC65" s="6"/>
      <c r="AD65" s="6"/>
      <c r="AE65" s="6"/>
      <c r="AF65" s="6"/>
      <c r="AG65" s="3"/>
      <c r="AH65" s="4"/>
      <c r="AI65" s="14">
        <f>AI75</f>
        <v>153</v>
      </c>
      <c r="AJ65" s="17"/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 t="s">
        <v>28</v>
      </c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>
        <v>150</v>
      </c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6" ht="15">
      <c r="A70" s="8" t="s">
        <v>9</v>
      </c>
      <c r="B70" s="9"/>
      <c r="C70" s="9"/>
      <c r="D70" s="9"/>
      <c r="E70" s="9"/>
      <c r="F70" s="9"/>
      <c r="G70" s="9"/>
      <c r="H70" s="9"/>
      <c r="I70" s="9"/>
      <c r="J70" s="10"/>
      <c r="K70" s="5"/>
      <c r="M70" s="8" t="s">
        <v>9</v>
      </c>
      <c r="N70" s="9"/>
      <c r="O70" s="9"/>
      <c r="P70" s="9"/>
      <c r="Q70" s="9"/>
      <c r="R70" s="9"/>
      <c r="S70" s="9"/>
      <c r="T70" s="9"/>
      <c r="U70" s="9"/>
      <c r="V70" s="10"/>
      <c r="W70" s="5">
        <v>3830</v>
      </c>
      <c r="Y70" s="8" t="s">
        <v>9</v>
      </c>
      <c r="Z70" s="9"/>
      <c r="AA70" s="9"/>
      <c r="AB70" s="9"/>
      <c r="AC70" s="9"/>
      <c r="AD70" s="9"/>
      <c r="AE70" s="9"/>
      <c r="AF70" s="9"/>
      <c r="AG70" s="9"/>
      <c r="AH70" s="10"/>
      <c r="AI70" s="5"/>
      <c r="AJ70" s="17"/>
    </row>
    <row r="71" spans="1:35" ht="15">
      <c r="A71" s="2" t="s">
        <v>100</v>
      </c>
      <c r="B71" s="3"/>
      <c r="C71" s="3"/>
      <c r="D71" s="3"/>
      <c r="E71" s="3"/>
      <c r="F71" s="3"/>
      <c r="G71" s="3"/>
      <c r="H71" s="3"/>
      <c r="I71" s="3"/>
      <c r="J71" s="4"/>
      <c r="K71" s="5">
        <v>1301</v>
      </c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101</v>
      </c>
      <c r="B72" s="3"/>
      <c r="C72" s="3"/>
      <c r="D72" s="3"/>
      <c r="E72" s="3"/>
      <c r="F72" s="3"/>
      <c r="G72" s="3"/>
      <c r="H72" s="3"/>
      <c r="I72" s="3"/>
      <c r="J72" s="4"/>
      <c r="K72" s="5">
        <v>1393</v>
      </c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8" t="s">
        <v>12</v>
      </c>
      <c r="B73" s="9"/>
      <c r="C73" s="9"/>
      <c r="D73" s="9"/>
      <c r="E73" s="9"/>
      <c r="F73" s="9"/>
      <c r="G73" s="9"/>
      <c r="H73" s="9"/>
      <c r="I73" s="9"/>
      <c r="J73" s="10"/>
      <c r="K73" s="5"/>
      <c r="M73" s="8" t="s">
        <v>12</v>
      </c>
      <c r="N73" s="9"/>
      <c r="O73" s="9"/>
      <c r="P73" s="9"/>
      <c r="Q73" s="9"/>
      <c r="R73" s="9"/>
      <c r="S73" s="9"/>
      <c r="T73" s="9"/>
      <c r="U73" s="9"/>
      <c r="V73" s="10"/>
      <c r="W73" s="5"/>
      <c r="Y73" s="8" t="s">
        <v>12</v>
      </c>
      <c r="Z73" s="9"/>
      <c r="AA73" s="9"/>
      <c r="AB73" s="9"/>
      <c r="AC73" s="9"/>
      <c r="AD73" s="9"/>
      <c r="AE73" s="9"/>
      <c r="AF73" s="9"/>
      <c r="AG73" s="9"/>
      <c r="AH73" s="10"/>
      <c r="AI73" s="5"/>
    </row>
    <row r="74" spans="1:36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  <c r="AJ74" s="16"/>
    </row>
    <row r="75" spans="1:37" ht="15">
      <c r="A75" s="2" t="s">
        <v>23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162</v>
      </c>
      <c r="M75" s="2" t="s">
        <v>23</v>
      </c>
      <c r="N75" s="3"/>
      <c r="O75" s="3"/>
      <c r="P75" s="3"/>
      <c r="Q75" s="3"/>
      <c r="R75" s="3"/>
      <c r="S75" s="3"/>
      <c r="T75" s="3"/>
      <c r="U75" s="3"/>
      <c r="V75" s="4"/>
      <c r="W75" s="5">
        <v>162</v>
      </c>
      <c r="Y75" s="2" t="s">
        <v>23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v>153</v>
      </c>
      <c r="AK75" s="16" t="s">
        <v>28</v>
      </c>
    </row>
    <row r="76" spans="1:35" ht="15">
      <c r="A76" s="8" t="s">
        <v>15</v>
      </c>
      <c r="B76" s="9"/>
      <c r="C76" s="9"/>
      <c r="D76" s="9"/>
      <c r="E76" s="9"/>
      <c r="F76" s="9"/>
      <c r="G76" s="9"/>
      <c r="H76" s="9"/>
      <c r="I76" s="9"/>
      <c r="J76" s="10"/>
      <c r="K76" s="15">
        <f>K61+K62+K63+K64+K65</f>
        <v>8970.272</v>
      </c>
      <c r="M76" s="8" t="s">
        <v>15</v>
      </c>
      <c r="N76" s="9"/>
      <c r="O76" s="9"/>
      <c r="P76" s="9"/>
      <c r="Q76" s="9"/>
      <c r="R76" s="9"/>
      <c r="S76" s="9"/>
      <c r="T76" s="9"/>
      <c r="U76" s="9"/>
      <c r="V76" s="10"/>
      <c r="W76" s="15">
        <f>W61+W62+W63+W64+W65</f>
        <v>9956.272</v>
      </c>
      <c r="Y76" s="8" t="s">
        <v>15</v>
      </c>
      <c r="Z76" s="9"/>
      <c r="AA76" s="9"/>
      <c r="AB76" s="9"/>
      <c r="AC76" s="9"/>
      <c r="AD76" s="9"/>
      <c r="AE76" s="9"/>
      <c r="AF76" s="9"/>
      <c r="AG76" s="9"/>
      <c r="AH76" s="10"/>
      <c r="AI76" s="15">
        <f>AI61+AI62+AI63+AI64+AI65</f>
        <v>5798.728000000001</v>
      </c>
    </row>
    <row r="77" ht="12.75">
      <c r="U77" s="16"/>
    </row>
    <row r="78" spans="5:37" ht="12.75">
      <c r="E78" s="18" t="s">
        <v>24</v>
      </c>
      <c r="R78" s="19" t="s">
        <v>25</v>
      </c>
      <c r="AD78" s="19" t="s">
        <v>26</v>
      </c>
      <c r="AK78" s="16"/>
    </row>
    <row r="79" spans="1:35" ht="15">
      <c r="A79" s="2" t="s">
        <v>61</v>
      </c>
      <c r="B79" s="3"/>
      <c r="C79" s="3"/>
      <c r="D79" s="3"/>
      <c r="E79" s="3"/>
      <c r="F79" s="3"/>
      <c r="G79" s="3"/>
      <c r="H79" s="3"/>
      <c r="I79" s="3"/>
      <c r="J79" s="4"/>
      <c r="K79" s="20"/>
      <c r="M79" s="2" t="s">
        <v>94</v>
      </c>
      <c r="N79" s="3"/>
      <c r="O79" s="3"/>
      <c r="P79" s="3"/>
      <c r="Q79" s="3"/>
      <c r="R79" s="3"/>
      <c r="S79" s="3"/>
      <c r="T79" s="3"/>
      <c r="U79" s="3"/>
      <c r="V79" s="4"/>
      <c r="W79" s="20"/>
      <c r="Y79" s="2" t="s">
        <v>92</v>
      </c>
      <c r="Z79" s="3"/>
      <c r="AA79" s="3"/>
      <c r="AB79" s="3"/>
      <c r="AC79" s="3"/>
      <c r="AD79" s="3"/>
      <c r="AE79" s="3"/>
      <c r="AF79" s="3"/>
      <c r="AG79" s="3"/>
      <c r="AH79" s="4"/>
      <c r="AI79" s="20"/>
    </row>
    <row r="80" spans="1:36" ht="15">
      <c r="A80" s="2" t="s">
        <v>62</v>
      </c>
      <c r="B80" s="3"/>
      <c r="C80" s="3"/>
      <c r="D80" s="3"/>
      <c r="E80" s="3"/>
      <c r="F80" s="3"/>
      <c r="G80" s="3"/>
      <c r="H80" s="3"/>
      <c r="I80" s="3"/>
      <c r="J80" s="4"/>
      <c r="K80" s="15">
        <f>AI55+AI59-AI76-4265</f>
        <v>46935.38600000003</v>
      </c>
      <c r="M80" s="2" t="s">
        <v>95</v>
      </c>
      <c r="N80" s="3"/>
      <c r="O80" s="3"/>
      <c r="P80" s="3"/>
      <c r="Q80" s="3"/>
      <c r="R80" s="3"/>
      <c r="S80" s="3"/>
      <c r="T80" s="3"/>
      <c r="U80" s="3"/>
      <c r="V80" s="4"/>
      <c r="W80" s="15">
        <f>K80+K84-K101</f>
        <v>48242.260000000024</v>
      </c>
      <c r="X80" s="16"/>
      <c r="Y80" s="2" t="s">
        <v>93</v>
      </c>
      <c r="Z80" s="3"/>
      <c r="AA80" s="3"/>
      <c r="AB80" s="3"/>
      <c r="AC80" s="3"/>
      <c r="AD80" s="3"/>
      <c r="AE80" s="3"/>
      <c r="AF80" s="3"/>
      <c r="AG80" s="3"/>
      <c r="AH80" s="4"/>
      <c r="AI80" s="15">
        <f>W80+W84-W101</f>
        <v>49549.13400000002</v>
      </c>
      <c r="AJ80" s="16"/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3">
        <f>K56</f>
        <v>866.9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3">
        <f>K81</f>
        <v>866.9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3">
        <f>W81</f>
        <v>866.9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4">
        <f>K57</f>
        <v>18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4">
        <f>K82</f>
        <v>18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4">
        <f>W82</f>
        <v>18</v>
      </c>
    </row>
    <row r="83" spans="1:35" ht="15">
      <c r="A83" s="2" t="s">
        <v>76</v>
      </c>
      <c r="B83" s="3"/>
      <c r="C83" s="3"/>
      <c r="D83" s="3"/>
      <c r="E83" s="3"/>
      <c r="F83" s="3"/>
      <c r="G83" s="3"/>
      <c r="H83" s="3"/>
      <c r="I83" s="3"/>
      <c r="J83" s="4"/>
      <c r="K83" s="14">
        <f>K58</f>
        <v>8.67</v>
      </c>
      <c r="M83" s="2" t="s">
        <v>76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8.67</v>
      </c>
      <c r="Y83" s="2" t="s">
        <v>76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8.67</v>
      </c>
    </row>
    <row r="84" spans="1:35" ht="15">
      <c r="A84" s="2" t="s">
        <v>96</v>
      </c>
      <c r="B84" s="3"/>
      <c r="C84" s="3"/>
      <c r="D84" s="3"/>
      <c r="E84" s="3"/>
      <c r="F84" s="3"/>
      <c r="G84" s="3"/>
      <c r="H84" s="3"/>
      <c r="I84" s="3"/>
      <c r="J84" s="4"/>
      <c r="K84" s="15">
        <f>AI59</f>
        <v>7114.602</v>
      </c>
      <c r="M84" s="2" t="s">
        <v>42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7114.602</v>
      </c>
      <c r="Y84" s="2" t="s">
        <v>41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7114.602</v>
      </c>
    </row>
    <row r="85" spans="1:35" ht="15.75">
      <c r="A85" s="2"/>
      <c r="B85" s="6" t="s">
        <v>2</v>
      </c>
      <c r="C85" s="6"/>
      <c r="D85" s="3"/>
      <c r="E85" s="3"/>
      <c r="F85" s="3"/>
      <c r="G85" s="3"/>
      <c r="H85" s="3"/>
      <c r="I85" s="3"/>
      <c r="J85" s="4"/>
      <c r="K85" s="5"/>
      <c r="M85" s="2"/>
      <c r="N85" s="6" t="s">
        <v>2</v>
      </c>
      <c r="O85" s="6"/>
      <c r="P85" s="3"/>
      <c r="Q85" s="3"/>
      <c r="R85" s="3"/>
      <c r="S85" s="3"/>
      <c r="T85" s="3"/>
      <c r="U85" s="3"/>
      <c r="V85" s="4"/>
      <c r="W85" s="5"/>
      <c r="Y85" s="2"/>
      <c r="Z85" s="6" t="s">
        <v>2</v>
      </c>
      <c r="AA85" s="6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7" t="s">
        <v>17</v>
      </c>
      <c r="B86" s="3"/>
      <c r="C86" s="3"/>
      <c r="D86" s="3"/>
      <c r="E86" s="3"/>
      <c r="F86" s="3"/>
      <c r="G86" s="3"/>
      <c r="H86" s="3"/>
      <c r="I86" s="3"/>
      <c r="J86" s="4"/>
      <c r="K86" s="15">
        <f>AI61</f>
        <v>3389.078</v>
      </c>
      <c r="M86" s="7" t="s">
        <v>17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3389.078</v>
      </c>
      <c r="Y86" s="7" t="s">
        <v>17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3389.078</v>
      </c>
    </row>
    <row r="87" spans="1:35" ht="15.75">
      <c r="A87" s="7" t="s">
        <v>22</v>
      </c>
      <c r="B87" s="3"/>
      <c r="C87" s="3"/>
      <c r="D87" s="3"/>
      <c r="E87" s="3"/>
      <c r="F87" s="3"/>
      <c r="G87" s="3"/>
      <c r="H87" s="3"/>
      <c r="I87" s="3"/>
      <c r="J87" s="4"/>
      <c r="K87" s="15">
        <f>AI62</f>
        <v>172.326</v>
      </c>
      <c r="M87" s="7" t="s">
        <v>22</v>
      </c>
      <c r="N87" s="3"/>
      <c r="O87" s="3"/>
      <c r="P87" s="3"/>
      <c r="Q87" s="3"/>
      <c r="R87" s="3"/>
      <c r="S87" s="3"/>
      <c r="T87" s="3"/>
      <c r="U87" s="3"/>
      <c r="V87" s="4"/>
      <c r="W87" s="15">
        <f>K87</f>
        <v>172.326</v>
      </c>
      <c r="Y87" s="7" t="s">
        <v>22</v>
      </c>
      <c r="Z87" s="3"/>
      <c r="AA87" s="3"/>
      <c r="AB87" s="3"/>
      <c r="AC87" s="3"/>
      <c r="AD87" s="3"/>
      <c r="AE87" s="3"/>
      <c r="AF87" s="3"/>
      <c r="AG87" s="3"/>
      <c r="AH87" s="4"/>
      <c r="AI87" s="15">
        <f>W87</f>
        <v>172.326</v>
      </c>
    </row>
    <row r="88" spans="1:35" ht="15.75">
      <c r="A88" s="7" t="s">
        <v>97</v>
      </c>
      <c r="B88" s="3"/>
      <c r="C88" s="3"/>
      <c r="D88" s="3"/>
      <c r="E88" s="3"/>
      <c r="F88" s="3"/>
      <c r="G88" s="3"/>
      <c r="H88" s="3"/>
      <c r="I88" s="3"/>
      <c r="J88" s="4"/>
      <c r="K88" s="15">
        <f>AI63</f>
        <v>1263.7240000000002</v>
      </c>
      <c r="M88" s="7" t="s">
        <v>97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1263.7240000000002</v>
      </c>
      <c r="Y88" s="7" t="s">
        <v>97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1263.7240000000002</v>
      </c>
    </row>
    <row r="89" spans="1:35" ht="15.75">
      <c r="A89" s="7" t="s">
        <v>98</v>
      </c>
      <c r="B89" s="3"/>
      <c r="C89" s="3"/>
      <c r="D89" s="3"/>
      <c r="E89" s="3"/>
      <c r="F89" s="3"/>
      <c r="G89" s="3"/>
      <c r="H89" s="3"/>
      <c r="I89" s="3"/>
      <c r="J89" s="4"/>
      <c r="K89" s="15">
        <f>AI64</f>
        <v>820.6</v>
      </c>
      <c r="M89" s="7" t="s">
        <v>98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820.6</v>
      </c>
      <c r="Y89" s="7" t="s">
        <v>98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820.6</v>
      </c>
    </row>
    <row r="90" spans="1:35" ht="15.75">
      <c r="A90" s="7" t="s">
        <v>99</v>
      </c>
      <c r="B90" s="6"/>
      <c r="C90" s="6"/>
      <c r="D90" s="6"/>
      <c r="E90" s="6"/>
      <c r="F90" s="6"/>
      <c r="G90" s="6"/>
      <c r="H90" s="6"/>
      <c r="I90" s="3"/>
      <c r="J90" s="4"/>
      <c r="K90" s="14">
        <f>K100</f>
        <v>162</v>
      </c>
      <c r="M90" s="7" t="s">
        <v>99</v>
      </c>
      <c r="N90" s="6"/>
      <c r="O90" s="6"/>
      <c r="P90" s="6"/>
      <c r="Q90" s="6"/>
      <c r="R90" s="6"/>
      <c r="S90" s="6"/>
      <c r="T90" s="6"/>
      <c r="U90" s="3"/>
      <c r="V90" s="4"/>
      <c r="W90" s="14">
        <f>K90</f>
        <v>162</v>
      </c>
      <c r="Y90" s="7" t="s">
        <v>99</v>
      </c>
      <c r="Z90" s="6"/>
      <c r="AA90" s="6"/>
      <c r="AB90" s="6"/>
      <c r="AC90" s="6"/>
      <c r="AD90" s="6"/>
      <c r="AE90" s="6"/>
      <c r="AF90" s="6"/>
      <c r="AG90" s="3"/>
      <c r="AH90" s="4"/>
      <c r="AI90" s="14">
        <f>AI98+AI100</f>
        <v>32362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 t="s">
        <v>28</v>
      </c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8" t="s">
        <v>9</v>
      </c>
      <c r="B95" s="9"/>
      <c r="C95" s="9"/>
      <c r="D95" s="9"/>
      <c r="E95" s="9"/>
      <c r="F95" s="9"/>
      <c r="G95" s="9"/>
      <c r="H95" s="9"/>
      <c r="I95" s="9"/>
      <c r="J95" s="10"/>
      <c r="K95" s="5"/>
      <c r="M95" s="8" t="s">
        <v>9</v>
      </c>
      <c r="N95" s="9"/>
      <c r="O95" s="9"/>
      <c r="P95" s="9"/>
      <c r="Q95" s="9"/>
      <c r="R95" s="9"/>
      <c r="S95" s="9"/>
      <c r="T95" s="9"/>
      <c r="U95" s="9"/>
      <c r="V95" s="10"/>
      <c r="W95" s="5"/>
      <c r="Y95" s="8" t="s">
        <v>9</v>
      </c>
      <c r="Z95" s="9"/>
      <c r="AA95" s="9"/>
      <c r="AB95" s="9"/>
      <c r="AC95" s="9"/>
      <c r="AD95" s="9"/>
      <c r="AE95" s="9"/>
      <c r="AF95" s="9"/>
      <c r="AG95" s="9"/>
      <c r="AH95" s="10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44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28</v>
      </c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12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12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12</v>
      </c>
      <c r="Z98" s="9"/>
      <c r="AA98" s="9"/>
      <c r="AB98" s="9"/>
      <c r="AC98" s="9"/>
      <c r="AD98" s="9"/>
      <c r="AE98" s="9"/>
      <c r="AF98" s="9"/>
      <c r="AG98" s="9"/>
      <c r="AH98" s="10"/>
      <c r="AI98" s="5">
        <v>32200</v>
      </c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23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f>K75</f>
        <v>162</v>
      </c>
      <c r="M100" s="2" t="s">
        <v>23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v>162</v>
      </c>
      <c r="Y100" s="2" t="s">
        <v>23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v>162</v>
      </c>
    </row>
    <row r="101" spans="1:35" ht="15">
      <c r="A101" s="8" t="s">
        <v>15</v>
      </c>
      <c r="B101" s="9"/>
      <c r="C101" s="9"/>
      <c r="D101" s="9"/>
      <c r="E101" s="9"/>
      <c r="F101" s="9"/>
      <c r="G101" s="9"/>
      <c r="H101" s="9"/>
      <c r="I101" s="9"/>
      <c r="J101" s="10"/>
      <c r="K101" s="15">
        <f>K86+K87+K88+K89+K90</f>
        <v>5807.728000000001</v>
      </c>
      <c r="M101" s="8" t="s">
        <v>15</v>
      </c>
      <c r="N101" s="9"/>
      <c r="O101" s="9"/>
      <c r="P101" s="9"/>
      <c r="Q101" s="9"/>
      <c r="R101" s="9"/>
      <c r="S101" s="9"/>
      <c r="T101" s="9"/>
      <c r="U101" s="9"/>
      <c r="V101" s="10"/>
      <c r="W101" s="15">
        <f>K101</f>
        <v>5807.728000000001</v>
      </c>
      <c r="Y101" s="8" t="s">
        <v>15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15">
        <f>AI86+AI87+AI88+AI89+AI90</f>
        <v>38007.728</v>
      </c>
    </row>
    <row r="103" ht="12.75">
      <c r="AI103" s="16" t="s">
        <v>28</v>
      </c>
    </row>
    <row r="104" spans="12:35" ht="12.75">
      <c r="L104" s="16"/>
      <c r="AI104" s="17"/>
    </row>
    <row r="105" ht="12.75">
      <c r="AI105" s="29">
        <f>AI80+AI84-AI101</f>
        <v>18656.008000000016</v>
      </c>
    </row>
    <row r="106" spans="34:35" ht="12.75">
      <c r="AH106" t="s">
        <v>103</v>
      </c>
      <c r="AI106">
        <f>AI89*5</f>
        <v>4103</v>
      </c>
    </row>
    <row r="107" spans="13:35" ht="12.75">
      <c r="M107" s="16"/>
      <c r="AH107" t="s">
        <v>104</v>
      </c>
      <c r="AI107" s="16">
        <f>AI105+AI106</f>
        <v>22759.008000000016</v>
      </c>
    </row>
    <row r="108" ht="12.75">
      <c r="M108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2014-02-07T06:34:37Z</cp:lastPrinted>
  <dcterms:created xsi:type="dcterms:W3CDTF">2012-04-11T04:13:08Z</dcterms:created>
  <dcterms:modified xsi:type="dcterms:W3CDTF">2016-02-25T11:17:08Z</dcterms:modified>
  <cp:category/>
  <cp:version/>
  <cp:contentType/>
  <cp:contentStatus/>
</cp:coreProperties>
</file>