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<sst xmlns="http://schemas.openxmlformats.org/spreadsheetml/2006/main" count="402" uniqueCount="105">
  <si>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</si>
  <si>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</si>
  <si>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</si>
  <si>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</si>
  <si>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</si>
  <si>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</si>
  <si>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</si>
  <si>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</si>
  <si>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</si>
  <si>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</si>
  <si>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</si>
  <si>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</si>
  <si>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</si>
  <si>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</si>
  <si>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</si>
  <si>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</si>
  <si>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</si>
  <si>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</si>
  <si>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</si>
  <si>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</si>
  <si>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</si>
  <si>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</si>
  <si>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</si>
  <si>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</si>
  <si>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</si>
  <si>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</si>
  <si>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</si>
  <si>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</si>
  <si>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</si>
  <si>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</si>
  <si>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</si>
  <si>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</si>
  <si>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</si>
  <si>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</si>
  <si>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</si>
  <si>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</si>
  <si>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</si>
  <si>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</si>
  <si>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</si>
  <si>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</si>
  <si>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</si>
  <si>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</si>
  <si>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</si>
  <si>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</si>
  <si>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30 с. Пушкари за 1 квартал  </t>
  </si>
  <si>
    <t>1. Задолженность по содержанию и текущему ремонту жилого дома на 01.01.2015  года</t>
  </si>
  <si>
    <t>2. Остаток денежных средств по содержанию и текущему ремонту жилого дома на 01.01.2015 г.</t>
  </si>
  <si>
    <t xml:space="preserve">5.начислено за 1 квартал  </t>
  </si>
  <si>
    <t>6. задолженность за собственниками  на 01.04.2015 г.</t>
  </si>
  <si>
    <t xml:space="preserve">коммунальным услугам жилого дома № 30 с. Пушкари за 2 квартал  </t>
  </si>
  <si>
    <t>1. Задолженность по содержанию и текущему ремонту жилого дома на 01.04.2015  года</t>
  </si>
  <si>
    <t>2. Остаток денежных средств по содержанию и текущему ремонту жилого дома на 01.04.2015 г.</t>
  </si>
  <si>
    <t xml:space="preserve">5.начислено за 2 квартал  </t>
  </si>
  <si>
    <t>6. задолженность за собственниками на 01.07.2015 г.</t>
  </si>
  <si>
    <t xml:space="preserve">коммунальным услугам жилого дома № 30 с. Пушкари за 3 квартал  </t>
  </si>
  <si>
    <t>1. Задолженность по содержанию и текущему ремонту жилого дома на 01.07.205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</si>
  <si>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</si>
  <si>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</si>
  <si>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</si>
  <si>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30 с. Пушкари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</si>
  <si>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</si>
  <si>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</si>
  <si>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</si>
  <si>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</si>
  <si>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</si>
  <si>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</si>
  <si>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</si>
  <si>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</si>
  <si>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</si>
  <si>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</si>
  <si>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</si>
  <si>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</si>
  <si>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</si>
  <si>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 xml:space="preserve">коммунальным услугам жилого дома № 30 с. Пушкари  за январь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</si>
  <si>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</si>
  <si>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</si>
  <si>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</si>
  <si>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</si>
  <si>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>3.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</si>
  <si>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30 с. Пушкари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</si>
  <si>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</si>
  <si>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</si>
  <si>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</si>
  <si>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30 с. Пушкари 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</si>
  <si>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</si>
  <si>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</si>
  <si>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</si>
  <si>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</si>
  <si>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</si>
  <si>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</si>
  <si>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</si>
  <si>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</si>
  <si>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</si>
  <si>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</si>
  <si>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</si>
  <si>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</si>
  <si>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</si>
  <si>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</si>
  <si>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</si>
  <si>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</si>
  <si>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</si>
  <si>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 года</t>
  </si>
  <si>
    <t>2. Остаток денежных средств по содержанию и текущему ремонту жилого дома на 01.10.2015 г.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</si>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</sst>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76">
      <selection activeCell="K112" sqref="K112"/>
    </sheetView>
  </sheetViews>
  <sheetFormatPr defaultColWidth="9.00390625" defaultRowHeight="12.75"/>
  <cols>
    <col min="10" max="10" width="18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6248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167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3707.58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2005.67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105.21000000000001</v>
      </c>
    </row>
    <row r="13" spans="1:11" ht="15.75">
      <c r="A13" s="8" t="s">
        <v>77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K6*1*2</f>
        <v>334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172*3</f>
        <v>516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28</v>
      </c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K11+K12+K13+K14</f>
        <v>2960.88</v>
      </c>
    </row>
    <row r="27" spans="1:9" ht="15">
      <c r="A27" s="1"/>
      <c r="B27" s="1" t="s">
        <v>16</v>
      </c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49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12" ht="15">
      <c r="A30" s="2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6"/>
      <c r="L30" s="17" t="s">
        <v>28</v>
      </c>
    </row>
    <row r="31" spans="1:11" ht="15">
      <c r="A31" s="2" t="s">
        <v>51</v>
      </c>
      <c r="B31" s="3"/>
      <c r="C31" s="3"/>
      <c r="D31" s="3"/>
      <c r="E31" s="3"/>
      <c r="F31" s="3"/>
      <c r="G31" s="3"/>
      <c r="H31" s="3"/>
      <c r="I31" s="3"/>
      <c r="J31" s="4"/>
      <c r="K31" s="13">
        <f>K5+K8-K25</f>
        <v>6994.7</v>
      </c>
    </row>
    <row r="32" spans="1:11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4">
        <f>K6</f>
        <v>167</v>
      </c>
    </row>
    <row r="33" spans="1:11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5">
        <f>K7</f>
        <v>8</v>
      </c>
    </row>
    <row r="34" spans="1:11" ht="15">
      <c r="A34" s="2" t="s">
        <v>52</v>
      </c>
      <c r="B34" s="3"/>
      <c r="C34" s="3"/>
      <c r="D34" s="3"/>
      <c r="E34" s="3"/>
      <c r="F34" s="3"/>
      <c r="G34" s="3"/>
      <c r="H34" s="3"/>
      <c r="I34" s="3"/>
      <c r="J34" s="4"/>
      <c r="K34" s="16">
        <f>Лист2!K57*3</f>
        <v>3692.37</v>
      </c>
    </row>
    <row r="35" spans="1:11" ht="15">
      <c r="A35" s="2" t="s">
        <v>53</v>
      </c>
      <c r="B35" s="3"/>
      <c r="C35" s="3"/>
      <c r="D35" s="3"/>
      <c r="E35" s="3"/>
      <c r="F35" s="3"/>
      <c r="G35" s="3"/>
      <c r="H35" s="3"/>
      <c r="I35" s="3"/>
      <c r="J35" s="4"/>
      <c r="K35" s="16"/>
    </row>
    <row r="36" spans="1:11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15"/>
    </row>
    <row r="37" spans="1:11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Лист2!K59*3</f>
        <v>2069.13</v>
      </c>
    </row>
    <row r="38" spans="1:11" ht="15.75">
      <c r="A38" s="8" t="s">
        <v>18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105.21000000000001</v>
      </c>
    </row>
    <row r="39" spans="1:11" ht="15.75">
      <c r="A39" s="8" t="s">
        <v>77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501</v>
      </c>
    </row>
    <row r="40" spans="1:11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5">
        <f>Лист2!K38+Лист2!W42+Лист2!AI42</f>
        <v>6883</v>
      </c>
    </row>
    <row r="41" spans="1:11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</row>
    <row r="42" spans="1:11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</row>
    <row r="43" spans="1:11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tr">
        <f>K18</f>
        <v> </v>
      </c>
    </row>
    <row r="45" spans="1:11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K37+K38+K39+K40</f>
        <v>9558.34</v>
      </c>
    </row>
    <row r="53" spans="1:9" ht="15">
      <c r="A53" s="1"/>
      <c r="B53" s="1" t="s">
        <v>16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54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2" ht="15">
      <c r="A56" s="2" t="s">
        <v>55</v>
      </c>
      <c r="B56" s="3"/>
      <c r="C56" s="3"/>
      <c r="D56" s="3"/>
      <c r="E56" s="3"/>
      <c r="F56" s="3"/>
      <c r="G56" s="3"/>
      <c r="H56" s="3"/>
      <c r="I56" s="3"/>
      <c r="J56" s="4"/>
      <c r="K56" s="13"/>
      <c r="L56" s="17"/>
    </row>
    <row r="57" spans="1:11" ht="15">
      <c r="A57" s="2" t="s">
        <v>56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K31+K34-K51</f>
        <v>1128.7299999999996</v>
      </c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167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5">
        <f>K33</f>
        <v>8</v>
      </c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K34</f>
        <v>3692.37</v>
      </c>
    </row>
    <row r="61" spans="1:11" ht="1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4"/>
      <c r="K61" s="16" t="s">
        <v>28</v>
      </c>
    </row>
    <row r="62" spans="1:11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15"/>
    </row>
    <row r="63" spans="1:11" ht="15.75">
      <c r="A63" s="8" t="s">
        <v>22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2069.13</v>
      </c>
    </row>
    <row r="64" spans="1:11" ht="15.75">
      <c r="A64" s="8" t="s">
        <v>18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105.21000000000001</v>
      </c>
    </row>
    <row r="65" spans="1:11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501</v>
      </c>
    </row>
    <row r="66" spans="1:11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5">
        <f>Лист2!K62+Лист2!W62+Лист2!AI62</f>
        <v>3959</v>
      </c>
    </row>
    <row r="67" spans="1:11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 t="str">
        <f>K44</f>
        <v> </v>
      </c>
    </row>
    <row r="71" spans="1:11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</row>
    <row r="72" spans="1:11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6">
        <f>K63+K64+K65+K66</f>
        <v>6634.34</v>
      </c>
    </row>
    <row r="79" spans="1:9" ht="15">
      <c r="A79" s="1"/>
      <c r="B79" s="1" t="s">
        <v>16</v>
      </c>
      <c r="C79" s="1"/>
      <c r="D79" s="1"/>
      <c r="E79" s="1"/>
      <c r="F79" s="1"/>
      <c r="G79" s="1"/>
      <c r="H79" s="1"/>
      <c r="I79" s="1"/>
    </row>
    <row r="80" spans="1:9" ht="15">
      <c r="A80" s="1"/>
      <c r="B80" s="1" t="s">
        <v>59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12" ht="15">
      <c r="A82" s="2" t="s">
        <v>60</v>
      </c>
      <c r="B82" s="3"/>
      <c r="C82" s="3"/>
      <c r="D82" s="3"/>
      <c r="E82" s="3"/>
      <c r="F82" s="3"/>
      <c r="G82" s="3"/>
      <c r="H82" s="3"/>
      <c r="I82" s="3"/>
      <c r="J82" s="4"/>
      <c r="K82" s="16">
        <f>K57+K60-K77</f>
        <v>-1813.2400000000007</v>
      </c>
      <c r="L82" s="17"/>
    </row>
    <row r="83" spans="1:11" ht="15">
      <c r="A83" s="2" t="s">
        <v>61</v>
      </c>
      <c r="B83" s="3"/>
      <c r="C83" s="3"/>
      <c r="D83" s="3"/>
      <c r="E83" s="3"/>
      <c r="F83" s="3"/>
      <c r="G83" s="3"/>
      <c r="H83" s="3"/>
      <c r="I83" s="3"/>
      <c r="J83" s="4"/>
      <c r="K83" s="13"/>
    </row>
    <row r="84" spans="1:11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167</v>
      </c>
    </row>
    <row r="85" spans="1:11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8</v>
      </c>
    </row>
    <row r="86" spans="1:11" ht="15">
      <c r="A86" s="2" t="s">
        <v>62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3692.37</v>
      </c>
    </row>
    <row r="87" spans="1:11" ht="15">
      <c r="A87" s="2" t="s">
        <v>63</v>
      </c>
      <c r="B87" s="3"/>
      <c r="C87" s="3"/>
      <c r="D87" s="3"/>
      <c r="E87" s="3"/>
      <c r="F87" s="3"/>
      <c r="G87" s="3"/>
      <c r="H87" s="3"/>
      <c r="I87" s="3"/>
      <c r="J87" s="4"/>
      <c r="K87" s="16"/>
    </row>
    <row r="88" spans="1:11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15"/>
    </row>
    <row r="89" spans="1:11" ht="15.75">
      <c r="A89" s="8" t="s">
        <v>22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2069.13</v>
      </c>
    </row>
    <row r="90" spans="1:11" ht="15.75">
      <c r="A90" s="8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105.21000000000001</v>
      </c>
    </row>
    <row r="91" spans="1:11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501</v>
      </c>
    </row>
    <row r="92" spans="1:11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5">
        <f>Лист2!K90*3</f>
        <v>516</v>
      </c>
    </row>
    <row r="93" spans="1:11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</row>
    <row r="94" spans="1:11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</row>
    <row r="95" spans="1:11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</row>
    <row r="96" spans="1:11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</row>
    <row r="98" spans="1:11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6">
        <f>K89+K90+K91+K92</f>
        <v>3191.34</v>
      </c>
    </row>
    <row r="105" spans="1:12" ht="15">
      <c r="A105" s="2" t="s">
        <v>64</v>
      </c>
      <c r="B105" s="12"/>
      <c r="C105" s="12"/>
      <c r="D105" s="12"/>
      <c r="E105" s="12"/>
      <c r="F105" s="12"/>
      <c r="G105" s="12"/>
      <c r="H105" s="12"/>
      <c r="I105" s="12"/>
      <c r="J105" s="4"/>
      <c r="K105" s="15">
        <v>6248</v>
      </c>
      <c r="L105" s="17"/>
    </row>
    <row r="106" spans="1:11" ht="15">
      <c r="A106" s="21" t="s">
        <v>65</v>
      </c>
      <c r="B106" s="12"/>
      <c r="C106" s="12"/>
      <c r="D106" s="12"/>
      <c r="E106" s="12"/>
      <c r="F106" s="12"/>
      <c r="G106" s="12"/>
      <c r="H106" s="12"/>
      <c r="I106" s="12"/>
      <c r="J106" s="4"/>
      <c r="K106" s="16">
        <f>K86+K60+K34+K8</f>
        <v>14784.69</v>
      </c>
    </row>
    <row r="107" spans="1:11" ht="15">
      <c r="A107" s="22" t="s">
        <v>66</v>
      </c>
      <c r="B107" s="23"/>
      <c r="C107" s="23"/>
      <c r="D107" s="23"/>
      <c r="E107" s="23"/>
      <c r="F107" s="23"/>
      <c r="G107" s="23"/>
      <c r="H107" s="23"/>
      <c r="I107" s="23"/>
      <c r="J107" s="11"/>
      <c r="K107" s="16">
        <f>K103+K77+K51+K25</f>
        <v>22344.9</v>
      </c>
    </row>
    <row r="108" spans="1:11" ht="15">
      <c r="A108" s="21" t="s">
        <v>27</v>
      </c>
      <c r="B108" s="12"/>
      <c r="C108" s="12"/>
      <c r="D108" s="12"/>
      <c r="E108" s="12"/>
      <c r="F108" s="12"/>
      <c r="G108" s="12"/>
      <c r="H108" s="12"/>
      <c r="I108" s="12"/>
      <c r="J108" s="4"/>
      <c r="K108" s="16"/>
    </row>
    <row r="109" spans="1:11" ht="15.75">
      <c r="A109" s="8" t="s">
        <v>22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/>
    </row>
    <row r="110" spans="1:11" ht="15.75">
      <c r="A110" s="8" t="s">
        <v>18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/>
    </row>
    <row r="111" spans="1:11" ht="15.75">
      <c r="A111" s="24" t="s">
        <v>67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v>-310</v>
      </c>
    </row>
    <row r="112" spans="1:12" ht="15">
      <c r="A112" s="2" t="s">
        <v>68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L112" s="20"/>
    </row>
    <row r="113" spans="1:11" ht="15">
      <c r="A113" s="2" t="s">
        <v>69</v>
      </c>
      <c r="B113" s="3"/>
      <c r="C113" s="3"/>
      <c r="D113" s="3"/>
      <c r="E113" s="3"/>
      <c r="F113" s="3"/>
      <c r="G113" s="3"/>
      <c r="H113" s="3"/>
      <c r="I113" s="3"/>
      <c r="J113" s="4"/>
      <c r="K113" s="16" t="s">
        <v>28</v>
      </c>
    </row>
    <row r="114" spans="1:11" ht="15">
      <c r="A114" s="2" t="s">
        <v>70</v>
      </c>
      <c r="B114" s="3"/>
      <c r="C114" s="3"/>
      <c r="D114" s="3"/>
      <c r="E114" s="3"/>
      <c r="F114" s="3"/>
      <c r="G114" s="3"/>
      <c r="H114" s="3"/>
      <c r="I114" s="3"/>
      <c r="J114" s="4"/>
      <c r="K114" s="16" t="s">
        <v>28</v>
      </c>
    </row>
    <row r="115" spans="1:11" ht="15">
      <c r="A115" s="2" t="s">
        <v>71</v>
      </c>
      <c r="B115" s="3"/>
      <c r="C115" s="3"/>
      <c r="D115" s="3"/>
      <c r="E115" s="3"/>
      <c r="F115" s="3"/>
      <c r="G115" s="3"/>
      <c r="H115" s="3"/>
      <c r="I115" s="3"/>
      <c r="J115" s="4"/>
      <c r="K115" s="15"/>
    </row>
    <row r="116" spans="1:11" ht="15">
      <c r="A116" s="2" t="s">
        <v>72</v>
      </c>
      <c r="B116" s="12"/>
      <c r="C116" s="12"/>
      <c r="D116" s="12"/>
      <c r="E116" s="12"/>
      <c r="F116" s="12"/>
      <c r="G116" s="12"/>
      <c r="H116" s="12"/>
      <c r="I116" s="12"/>
      <c r="J116" s="4"/>
      <c r="K116" s="1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2"/>
  <sheetViews>
    <sheetView workbookViewId="0" topLeftCell="T64">
      <selection activeCell="AI103" sqref="AI10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73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>
        <v>6248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6660.68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W5+W9-W25</f>
        <v>6827.6900000000005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167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167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167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7.46</v>
      </c>
      <c r="M8" s="2" t="s">
        <v>82</v>
      </c>
      <c r="N8" s="3"/>
      <c r="O8" s="3"/>
      <c r="P8" s="3"/>
      <c r="Q8" s="3"/>
      <c r="R8" s="3"/>
      <c r="S8" s="3"/>
      <c r="T8" s="3"/>
      <c r="U8" s="3"/>
      <c r="V8" s="4"/>
      <c r="W8" s="14">
        <v>7.37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7.37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v>1246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1230.79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1230.79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626.25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689.71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689.71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35.07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35.07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35.07</v>
      </c>
    </row>
    <row r="13" spans="1:35" ht="15.75">
      <c r="A13" s="8" t="s">
        <v>77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77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</f>
        <v>167</v>
      </c>
      <c r="Y13" s="8" t="s">
        <v>77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167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>
        <f>AI18</f>
        <v>172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172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K18</f>
        <v>172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172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K11+K12+K18</f>
        <v>833.32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>
        <f>W11+W12+W13+W18</f>
        <v>1063.7800000000002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>
        <f>AI11+AI12+AI13+AI14</f>
        <v>1063.7800000000002</v>
      </c>
    </row>
    <row r="26" ht="12.75">
      <c r="F26" s="19"/>
    </row>
    <row r="27" spans="1:33" ht="15.75">
      <c r="A27" s="1"/>
      <c r="B27" s="1"/>
      <c r="C27" s="1"/>
      <c r="D27" s="1"/>
      <c r="E27" s="1"/>
      <c r="F27" s="25" t="s">
        <v>36</v>
      </c>
      <c r="G27" s="1"/>
      <c r="H27" s="1"/>
      <c r="I27" s="1"/>
      <c r="M27" s="1"/>
      <c r="N27" s="1"/>
      <c r="O27" s="1"/>
      <c r="P27" s="1"/>
      <c r="Q27" s="1"/>
      <c r="R27" s="1"/>
      <c r="S27" s="25" t="s">
        <v>34</v>
      </c>
      <c r="T27" s="1"/>
      <c r="U27" s="1"/>
      <c r="Y27" s="1"/>
      <c r="Z27" s="1"/>
      <c r="AA27" s="1"/>
      <c r="AB27" s="1"/>
      <c r="AC27" s="1"/>
      <c r="AD27" s="25" t="s">
        <v>32</v>
      </c>
      <c r="AE27" s="1"/>
      <c r="AF27" s="1"/>
      <c r="AG27" s="1"/>
    </row>
    <row r="28" spans="1:36" ht="15">
      <c r="A28" s="2" t="s">
        <v>90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28</v>
      </c>
      <c r="M28" s="2" t="s">
        <v>88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86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91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AI5+AI9-AI25</f>
        <v>6994.700000000001</v>
      </c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K29+K33-K49</f>
        <v>794.7100000000019</v>
      </c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W29+W33-W49</f>
        <v>961.7200000000016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f>K6</f>
        <v>167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167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167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f>K7</f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8</v>
      </c>
    </row>
    <row r="32" spans="1:35" ht="15">
      <c r="A32" s="2" t="s">
        <v>82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7.37</v>
      </c>
      <c r="M32" s="2" t="s">
        <v>76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7.37</v>
      </c>
      <c r="Y32" s="2" t="s">
        <v>82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7.37</v>
      </c>
    </row>
    <row r="33" spans="1:35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6">
        <f>W9</f>
        <v>1230.79</v>
      </c>
      <c r="M33" s="2" t="s">
        <v>35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1230.79</v>
      </c>
      <c r="Y33" s="2" t="s">
        <v>33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1230.79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689.71</v>
      </c>
      <c r="M35" s="8" t="s">
        <v>17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689.71</v>
      </c>
      <c r="Y35" s="8" t="s">
        <v>17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689.71</v>
      </c>
    </row>
    <row r="36" spans="1:35" ht="15.75">
      <c r="A36" s="8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35.07</v>
      </c>
      <c r="M36" s="8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35.07</v>
      </c>
      <c r="Y36" s="8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35.07</v>
      </c>
    </row>
    <row r="37" spans="1:35" ht="15.75">
      <c r="A37" s="8" t="s">
        <v>77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167</v>
      </c>
      <c r="L37" t="s">
        <v>28</v>
      </c>
      <c r="M37" s="8" t="s">
        <v>77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167</v>
      </c>
      <c r="Y37" s="8" t="s">
        <v>77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167</v>
      </c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>
        <f>K42</f>
        <v>6539</v>
      </c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28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>
        <f>6467+72</f>
        <v>6539</v>
      </c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>
        <v>172</v>
      </c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172</v>
      </c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>
        <f>K35+K36+K37+K38</f>
        <v>7430.78</v>
      </c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>
        <f>W35+W36+W37+W42</f>
        <v>1063.7800000000002</v>
      </c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>
        <f>W49</f>
        <v>1063.7800000000002</v>
      </c>
    </row>
    <row r="51" spans="5:30" ht="12.75">
      <c r="E51" s="18" t="s">
        <v>19</v>
      </c>
      <c r="R51" s="19" t="s">
        <v>20</v>
      </c>
      <c r="AD51" s="19" t="s">
        <v>21</v>
      </c>
    </row>
    <row r="52" spans="1:36" ht="15">
      <c r="A52" s="2" t="s">
        <v>92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93</v>
      </c>
      <c r="N52" s="3"/>
      <c r="O52" s="3"/>
      <c r="P52" s="3"/>
      <c r="Q52" s="3"/>
      <c r="R52" s="3"/>
      <c r="S52" s="3"/>
      <c r="T52" s="3"/>
      <c r="U52" s="3"/>
      <c r="V52" s="4"/>
      <c r="W52" s="13">
        <f>K53+K57-K73</f>
        <v>-2147.2599999999984</v>
      </c>
      <c r="X52" s="17"/>
      <c r="Y52" s="2" t="s">
        <v>95</v>
      </c>
      <c r="Z52" s="3"/>
      <c r="AA52" s="3"/>
      <c r="AB52" s="3"/>
      <c r="AC52" s="3"/>
      <c r="AD52" s="3"/>
      <c r="AE52" s="3"/>
      <c r="AF52" s="3"/>
      <c r="AG52" s="3"/>
      <c r="AH52" s="4"/>
      <c r="AI52" s="13">
        <f>W57+W52-W73</f>
        <v>-1980.2499999999986</v>
      </c>
      <c r="AJ52" s="17"/>
    </row>
    <row r="53" spans="1:35" ht="15">
      <c r="A53" s="2" t="s">
        <v>56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AI29+AI33-AI49</f>
        <v>1128.7300000000014</v>
      </c>
      <c r="M53" s="2" t="s">
        <v>94</v>
      </c>
      <c r="N53" s="3"/>
      <c r="O53" s="3"/>
      <c r="P53" s="3"/>
      <c r="Q53" s="3"/>
      <c r="R53" s="3"/>
      <c r="S53" s="3"/>
      <c r="T53" s="3"/>
      <c r="U53" s="3"/>
      <c r="V53" s="4"/>
      <c r="W53" s="13" t="s">
        <v>28</v>
      </c>
      <c r="Y53" s="2" t="s">
        <v>96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167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167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167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8</v>
      </c>
    </row>
    <row r="56" spans="1:35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5">
        <f>K32</f>
        <v>7.37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7.37</v>
      </c>
      <c r="Y56" s="2" t="s">
        <v>82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7.37</v>
      </c>
    </row>
    <row r="57" spans="1:35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6">
        <f>K33</f>
        <v>1230.79</v>
      </c>
      <c r="M57" s="2" t="s">
        <v>39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1230.79</v>
      </c>
      <c r="Y57" s="2" t="s">
        <v>40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1230.79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22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689.71</v>
      </c>
      <c r="M59" s="8" t="s">
        <v>22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689.71</v>
      </c>
      <c r="Y59" s="8" t="s">
        <v>22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689.71</v>
      </c>
    </row>
    <row r="60" spans="1:35" ht="15.75">
      <c r="A60" s="8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35.07</v>
      </c>
      <c r="M60" s="8" t="s">
        <v>18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35.07</v>
      </c>
      <c r="Y60" s="8" t="s">
        <v>18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35.07</v>
      </c>
    </row>
    <row r="61" spans="1:35" ht="15.75">
      <c r="A61" s="8" t="s">
        <v>77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167</v>
      </c>
      <c r="M61" s="8" t="s">
        <v>77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167</v>
      </c>
      <c r="Y61" s="8" t="s">
        <v>78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167</v>
      </c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>
        <f>K66+K68</f>
        <v>3615</v>
      </c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>
        <f>W66</f>
        <v>172</v>
      </c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>
        <f>W62</f>
        <v>172</v>
      </c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>
        <v>172</v>
      </c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>
        <f>K66</f>
        <v>172</v>
      </c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>
        <f>W66</f>
        <v>172</v>
      </c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>
        <v>3443</v>
      </c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6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>
        <f>K59+K60+K61+K62</f>
        <v>4506.78</v>
      </c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>
        <f>W49</f>
        <v>1063.7800000000002</v>
      </c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>
        <f>W73</f>
        <v>1063.7800000000002</v>
      </c>
      <c r="AJ73" s="20">
        <f>AI73+W73+K73</f>
        <v>6634.34</v>
      </c>
    </row>
    <row r="75" spans="5:30" ht="12.75">
      <c r="E75" s="18" t="s">
        <v>23</v>
      </c>
      <c r="R75" s="19" t="s">
        <v>24</v>
      </c>
      <c r="AD75" s="19" t="s">
        <v>25</v>
      </c>
    </row>
    <row r="76" spans="1:36" ht="15">
      <c r="A76" s="2" t="s">
        <v>101</v>
      </c>
      <c r="B76" s="3"/>
      <c r="C76" s="3"/>
      <c r="D76" s="3"/>
      <c r="E76" s="3"/>
      <c r="F76" s="3"/>
      <c r="G76" s="3"/>
      <c r="H76" s="3"/>
      <c r="I76" s="3"/>
      <c r="J76" s="4"/>
      <c r="K76" s="16">
        <f>AI57+AI52-AI73</f>
        <v>-1813.2399999999989</v>
      </c>
      <c r="L76" s="17"/>
      <c r="M76" s="2" t="s">
        <v>99</v>
      </c>
      <c r="N76" s="3"/>
      <c r="O76" s="3"/>
      <c r="P76" s="3"/>
      <c r="Q76" s="3"/>
      <c r="R76" s="3"/>
      <c r="S76" s="3"/>
      <c r="T76" s="3"/>
      <c r="U76" s="3"/>
      <c r="V76" s="4"/>
      <c r="W76" s="16">
        <f>K81+K76-K97</f>
        <v>-1646.229999999999</v>
      </c>
      <c r="X76" s="20"/>
      <c r="Y76" s="2" t="s">
        <v>97</v>
      </c>
      <c r="Z76" s="3"/>
      <c r="AA76" s="3"/>
      <c r="AB76" s="3"/>
      <c r="AC76" s="3"/>
      <c r="AD76" s="3"/>
      <c r="AE76" s="3"/>
      <c r="AF76" s="3"/>
      <c r="AG76" s="3"/>
      <c r="AH76" s="4"/>
      <c r="AI76" s="16">
        <f>W81+W76-W97</f>
        <v>-1479.2199999999993</v>
      </c>
      <c r="AJ76" s="20"/>
    </row>
    <row r="77" spans="1:35" ht="15">
      <c r="A77" s="2" t="s">
        <v>102</v>
      </c>
      <c r="B77" s="3"/>
      <c r="C77" s="3"/>
      <c r="D77" s="3"/>
      <c r="E77" s="3"/>
      <c r="F77" s="3"/>
      <c r="G77" s="3"/>
      <c r="H77" s="3"/>
      <c r="I77" s="3"/>
      <c r="J77" s="4"/>
      <c r="K77" s="13"/>
      <c r="M77" s="2" t="s">
        <v>100</v>
      </c>
      <c r="N77" s="3"/>
      <c r="O77" s="3"/>
      <c r="P77" s="3"/>
      <c r="Q77" s="3"/>
      <c r="R77" s="3"/>
      <c r="S77" s="3"/>
      <c r="T77" s="3"/>
      <c r="U77" s="3"/>
      <c r="V77" s="4"/>
      <c r="W77" s="16" t="s">
        <v>28</v>
      </c>
      <c r="Y77" s="2" t="s">
        <v>98</v>
      </c>
      <c r="Z77" s="3"/>
      <c r="AA77" s="3"/>
      <c r="AB77" s="3"/>
      <c r="AC77" s="3"/>
      <c r="AD77" s="3"/>
      <c r="AE77" s="3"/>
      <c r="AF77" s="3"/>
      <c r="AG77" s="3"/>
      <c r="AH77" s="4"/>
      <c r="AI77" s="13" t="s">
        <v>28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167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167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167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8</v>
      </c>
    </row>
    <row r="80" spans="1:35" ht="15">
      <c r="A80" s="2" t="s">
        <v>82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7.37</v>
      </c>
      <c r="M80" s="2" t="s">
        <v>82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82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43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1230.79</v>
      </c>
      <c r="M81" s="2" t="s">
        <v>42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1230.79</v>
      </c>
      <c r="Y81" s="2" t="s">
        <v>41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1230.79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22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689.71</v>
      </c>
      <c r="M83" s="8" t="s">
        <v>22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689.71</v>
      </c>
      <c r="Y83" s="8" t="s">
        <v>22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689.71</v>
      </c>
    </row>
    <row r="84" spans="1:35" ht="15.75">
      <c r="A84" s="8" t="s">
        <v>18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35.07</v>
      </c>
      <c r="M84" s="8" t="s">
        <v>18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35.07</v>
      </c>
      <c r="Y84" s="8" t="s">
        <v>18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35.07</v>
      </c>
    </row>
    <row r="85" spans="1:35" ht="15.75">
      <c r="A85" s="8" t="s">
        <v>77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167</v>
      </c>
      <c r="M85" s="8" t="s">
        <v>78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167</v>
      </c>
      <c r="Y85" s="8" t="s">
        <v>77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167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>
        <f>172</f>
        <v>172</v>
      </c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>
        <v>172</v>
      </c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>
        <v>172</v>
      </c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K83+K84+K85+K90</f>
        <v>1063.7800000000002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1063.7800000000002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1063.7800000000002</v>
      </c>
    </row>
    <row r="99" ht="12.75">
      <c r="AI99" s="17" t="s">
        <v>28</v>
      </c>
    </row>
    <row r="100" ht="12.75">
      <c r="AI100" s="26">
        <f>AI81+AI76-AI97</f>
        <v>-1312.2099999999996</v>
      </c>
    </row>
    <row r="101" spans="34:35" ht="12.75">
      <c r="AH101" t="s">
        <v>103</v>
      </c>
      <c r="AI101">
        <f>AI85*6</f>
        <v>1002</v>
      </c>
    </row>
    <row r="102" spans="34:35" ht="12.75">
      <c r="AH102" t="s">
        <v>104</v>
      </c>
      <c r="AI102" s="20">
        <f>AI100+AI101</f>
        <v>-310.2099999999996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2016-02-25T11:05:06Z</dcterms:modified>
  <cp:category/>
  <cp:version/>
  <cp:contentType/>
  <cp:contentStatus/>
</cp:coreProperties>
</file>