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<sst xmlns="http://schemas.openxmlformats.org/spreadsheetml/2006/main" count="429" uniqueCount="101">
  <si>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</si>
  <si>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</si>
  <si>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</si>
  <si>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</si>
  <si>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</si>
  <si>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</si>
  <si>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</si>
  <si>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</si>
  <si>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</si>
  <si>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</si>
  <si>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</si>
  <si>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</si>
  <si>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</si>
  <si>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</si>
  <si>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</si>
  <si>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</si>
  <si>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</si>
  <si>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</si>
  <si>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</si>
  <si>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август</t>
  </si>
  <si>
    <t>июль</t>
  </si>
  <si>
    <t>сентябрь</t>
  </si>
  <si>
    <t>к. Прочие работы (списывание показаний)</t>
  </si>
  <si>
    <t xml:space="preserve">к. Прочие работы  </t>
  </si>
  <si>
    <t xml:space="preserve">октябрь </t>
  </si>
  <si>
    <t>ноябрь</t>
  </si>
  <si>
    <t>декабрь</t>
  </si>
  <si>
    <t xml:space="preserve"> </t>
  </si>
  <si>
    <t xml:space="preserve">в том числе за: </t>
  </si>
  <si>
    <t xml:space="preserve">коммунальным услугам жилого дома № 35 Подгорный пер. за январь </t>
  </si>
  <si>
    <t xml:space="preserve">6.начислено за январь  </t>
  </si>
  <si>
    <t xml:space="preserve">коммунальным услугам жилого дома № 35 Подгорный пер. за февраль </t>
  </si>
  <si>
    <t xml:space="preserve">6.начислено за февраль   </t>
  </si>
  <si>
    <t xml:space="preserve">коммунальным услугам жилого дома № 35 Подгорный пер. за март </t>
  </si>
  <si>
    <t xml:space="preserve">6.начислено за март   </t>
  </si>
  <si>
    <t xml:space="preserve">6.начислено за апрель   </t>
  </si>
  <si>
    <t xml:space="preserve">6.начислено за май  </t>
  </si>
  <si>
    <t xml:space="preserve">6.начислено за июнь2014г. </t>
  </si>
  <si>
    <t xml:space="preserve">6.начислено за июль  </t>
  </si>
  <si>
    <t>апрель</t>
  </si>
  <si>
    <t>май</t>
  </si>
  <si>
    <t>июнь</t>
  </si>
  <si>
    <t xml:space="preserve">6.начислено за август   </t>
  </si>
  <si>
    <t xml:space="preserve">6.начислено за сентябрь  </t>
  </si>
  <si>
    <t xml:space="preserve">6.начислено за октябрь   </t>
  </si>
  <si>
    <t xml:space="preserve">6.начислено за ноябрь  </t>
  </si>
  <si>
    <t xml:space="preserve">6.начислено за декабрь  </t>
  </si>
  <si>
    <t>1. Задолженность по содержанию и текущему ремонту жилого дома на 01.01.2015 года</t>
  </si>
  <si>
    <t>2. Остаток денежных средств по содержанию и текущему ремонту жилого дома на 01.01.2015г.</t>
  </si>
  <si>
    <t>1. Задолженность по содержанию и текущему ремонту жилого дома на 01.02.2015 года</t>
  </si>
  <si>
    <t>2. Остаток денежных средств по содержанию и текущему ремонту жилого дома на 01.02.2015г.</t>
  </si>
  <si>
    <t>1. Задолженность по содержанию и текущему ремонту жилого дома на 01.03.2015 года</t>
  </si>
  <si>
    <t>2. Остаток денежных средств по содержанию и текущему ремонту жилого дома на 01.03.2015г.</t>
  </si>
  <si>
    <t xml:space="preserve">5. Тариф  </t>
  </si>
  <si>
    <t>1. Задолженность по содержанию и текущему ремонту жилого дома на 01.06.2015 года</t>
  </si>
  <si>
    <t>2. Остаток денежных средств по содержанию и текущему ремонту жилого дома на 01.06.2015г.</t>
  </si>
  <si>
    <t>1. Задолженность по содержанию и текущему ремонту жилого дома на 01.05.2015 года</t>
  </si>
  <si>
    <t>2. Остаток денежных средств по содержанию и текущему ремонту жилого дома на 01.05.2015г.</t>
  </si>
  <si>
    <t>1. Задолженность по содержанию и текущему ремонту жилого дома на 01.04.2015 года</t>
  </si>
  <si>
    <t>2. Остаток денежных средств по содержанию и текущему ремонту жилого дома на 01.04.2015г.</t>
  </si>
  <si>
    <t>1. Задолженность по содержанию и текущему ремонту жилого дома на 01.07.2015 года</t>
  </si>
  <si>
    <t>2. Остаток денежных средств по содержанию и текущему ремонту жилого дома на 01.07.2015 г.</t>
  </si>
  <si>
    <t>1. Задолженность по содержанию и текущему ремонту жилого дома на 01.08.2015 года</t>
  </si>
  <si>
    <t>2. Остаток денежных средств по содержанию и текущему ремонту жилого дома на 01.08.2015г.</t>
  </si>
  <si>
    <t>1. Задолженность по содержанию и текущему ремонту жилого дома на 01.09.201  года</t>
  </si>
  <si>
    <t>2. Остаток денежных средств по содержанию и текущему ремонту жилого дома на 01.09.201 г.</t>
  </si>
  <si>
    <t>1. Задолженность по содержанию и текущему ремонту жилого дома на 01.12.2015 года</t>
  </si>
  <si>
    <t>2. Остаток денежных средств по содержанию и текущему ремонту жилого дома на 01.12.2015г.</t>
  </si>
  <si>
    <t>1. Задолженность по содержанию и текущему ремонту жилого дома на 01.11.2015 года</t>
  </si>
  <si>
    <t>2. Остаток денежных средств по содержанию и текущему ремонту жилого дома на 01.11.2015г.</t>
  </si>
  <si>
    <t xml:space="preserve">коммунальным услугам жилого дома № 35 Подгорный пер. за 1 квартал  </t>
  </si>
  <si>
    <t xml:space="preserve">5.начислено за 1 квартал  </t>
  </si>
  <si>
    <t>6. задолженность за собственниками  на 01.04.2015г.</t>
  </si>
  <si>
    <t xml:space="preserve">коммунальным услугам жилого дома № 35 Подгорный пер. за 2 квартал  </t>
  </si>
  <si>
    <t xml:space="preserve">5.начислено за 2 квартал  </t>
  </si>
  <si>
    <t>6. задолженность за собственниками  на 01.07.2015г.</t>
  </si>
  <si>
    <t xml:space="preserve">коммунальным услугам жилого дома № 35 Подгорный пер. за 3 квартал  </t>
  </si>
  <si>
    <t>2. Остаток денежных средств по содержанию и текущему ремонту жилого дома на 01.07.2015г.</t>
  </si>
  <si>
    <t xml:space="preserve">5.начислено за 3 квартал  </t>
  </si>
  <si>
    <t>6. задолженность за собственниками на 01.10.2015г.</t>
  </si>
  <si>
    <t xml:space="preserve">коммунальным услугам жилого дома № 35 Подгорный пер. за 4 квартал  </t>
  </si>
  <si>
    <t>1. Задолженность по содержанию и текущему ремонту жилого дома на 01.10.2015 года</t>
  </si>
  <si>
    <t>2. Остаток денежных средств по содержанию и текущему ремонту жилого дома на 01.10.2015г.</t>
  </si>
  <si>
    <t xml:space="preserve">5.начислено за 4 квартал  </t>
  </si>
  <si>
    <t>6.  задолженность за собственниками   на 31.12.2015г.</t>
  </si>
  <si>
    <t>Итого начислено за 2015 год</t>
  </si>
  <si>
    <t>Итого истрачено за 2015 год</t>
  </si>
  <si>
    <t>Остаток с 2014 года</t>
  </si>
  <si>
    <r>
      <t>3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</si>
  <si>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31.12.2015 года</t>
  </si>
  <si>
    <t>2. Остаток денежных средств по содержанию и текущему ремонту жилого дома на 31.12.2015г.</t>
  </si>
  <si>
    <t>3. задолженность за собственникамина 01.01.2016г. За ТО</t>
  </si>
  <si>
    <t>4. задолженность за собственникамина 01.01.2016г. За электроэнергию</t>
  </si>
  <si>
    <t>5. задолженность за собственникамина 01.01.2016г. За электроэнергию  МОП</t>
  </si>
  <si>
    <t>6. задолженность за собственникамина 01.01.2016г. За вывоз ТБО</t>
  </si>
  <si>
    <r>
      <t>3</t>
    </r>
    <r>
      <rPr>
        <sz val="12"/>
        <rFont val="Arial Cyr"/>
        <family val="0"/>
      </rPr>
      <t>.Вывоз бытовых отходов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</si>
  <si>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</si>
  <si>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</si>
  <si>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t>г. Электрические сети с заменой электролампочек (замена счетчика)</t>
  </si>
  <si>
    <t>добавлено за вдпо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</si>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</sst>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3" fillId="0" borderId="3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1" fillId="0" borderId="9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1"/>
  <sheetViews>
    <sheetView workbookViewId="0" topLeftCell="A82">
      <selection activeCell="K117" sqref="K117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16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70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47</v>
      </c>
      <c r="B4" s="3"/>
      <c r="C4" s="3"/>
      <c r="D4" s="3"/>
      <c r="E4" s="3"/>
      <c r="F4" s="3"/>
      <c r="G4" s="3"/>
      <c r="H4" s="3"/>
      <c r="I4" s="3"/>
      <c r="J4" s="4"/>
      <c r="K4" s="13">
        <v>-17990</v>
      </c>
    </row>
    <row r="5" spans="1:11" ht="15">
      <c r="A5" s="2" t="s">
        <v>48</v>
      </c>
      <c r="B5" s="3"/>
      <c r="C5" s="3"/>
      <c r="D5" s="3"/>
      <c r="E5" s="3"/>
      <c r="F5" s="3"/>
      <c r="G5" s="3"/>
      <c r="H5" s="3"/>
      <c r="I5" s="3"/>
      <c r="J5" s="4"/>
      <c r="K5" s="13" t="s">
        <v>27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1247.3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24</v>
      </c>
    </row>
    <row r="8" spans="1:11" ht="15">
      <c r="A8" s="2" t="s">
        <v>71</v>
      </c>
      <c r="B8" s="3"/>
      <c r="C8" s="3"/>
      <c r="D8" s="3"/>
      <c r="E8" s="3"/>
      <c r="F8" s="3"/>
      <c r="G8" s="3"/>
      <c r="H8" s="3"/>
      <c r="I8" s="3"/>
      <c r="J8" s="4"/>
      <c r="K8" s="16">
        <f>Лист2!K9+Лист2!W9+Лист2!AI9</f>
        <v>31494.325</v>
      </c>
    </row>
    <row r="9" spans="1:11" ht="15">
      <c r="A9" s="2" t="s">
        <v>72</v>
      </c>
      <c r="B9" s="3"/>
      <c r="C9" s="3"/>
      <c r="D9" s="3"/>
      <c r="E9" s="3"/>
      <c r="F9" s="3"/>
      <c r="G9" s="3"/>
      <c r="H9" s="3"/>
      <c r="I9" s="3"/>
      <c r="J9" s="4"/>
      <c r="K9" s="16">
        <v>2818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</row>
    <row r="11" spans="1:11" ht="15.75">
      <c r="A11" s="8" t="s">
        <v>17</v>
      </c>
      <c r="B11" s="3"/>
      <c r="C11" s="3"/>
      <c r="D11" s="3"/>
      <c r="E11" s="3"/>
      <c r="F11" s="3"/>
      <c r="G11" s="3"/>
      <c r="H11" s="3"/>
      <c r="I11" s="3"/>
      <c r="J11" s="4"/>
      <c r="K11" s="16">
        <f>Лист2!K11+Лист2!W11+Лист2!AI11</f>
        <v>14980.072999999997</v>
      </c>
    </row>
    <row r="12" spans="1:11" ht="15.75">
      <c r="A12" s="8" t="s">
        <v>18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K6*0.21*3</f>
        <v>785.799</v>
      </c>
    </row>
    <row r="13" spans="1:11" ht="15.75">
      <c r="A13" s="8" t="s">
        <v>95</v>
      </c>
      <c r="B13" s="3"/>
      <c r="C13" s="3"/>
      <c r="D13" s="3"/>
      <c r="E13" s="3"/>
      <c r="F13" s="3"/>
      <c r="G13" s="3"/>
      <c r="H13" s="3"/>
      <c r="I13" s="3"/>
      <c r="J13" s="4"/>
      <c r="K13" s="16">
        <f>K6*1.54*2</f>
        <v>3841.6839999999997</v>
      </c>
    </row>
    <row r="14" spans="1:11" ht="15.75">
      <c r="A14" s="8" t="s">
        <v>97</v>
      </c>
      <c r="B14" s="3"/>
      <c r="C14" s="3"/>
      <c r="D14" s="3"/>
      <c r="E14" s="3"/>
      <c r="F14" s="3"/>
      <c r="G14" s="3"/>
      <c r="H14" s="3"/>
      <c r="I14" s="3"/>
      <c r="J14" s="4"/>
      <c r="K14" s="16">
        <f>K6*1*2</f>
        <v>2494.6</v>
      </c>
    </row>
    <row r="15" spans="1:11" ht="15.75">
      <c r="A15" s="8" t="s">
        <v>96</v>
      </c>
      <c r="B15" s="7"/>
      <c r="C15" s="7"/>
      <c r="D15" s="7"/>
      <c r="E15" s="7"/>
      <c r="F15" s="7"/>
      <c r="G15" s="7"/>
      <c r="H15" s="7"/>
      <c r="I15" s="3"/>
      <c r="J15" s="4"/>
      <c r="K15" s="15">
        <f>Лист2!AI15+Лист2!W15+Лист2!K15</f>
        <v>5129</v>
      </c>
    </row>
    <row r="16" spans="1:11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</row>
    <row r="20" spans="1:11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/>
    </row>
    <row r="21" spans="1:11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</row>
    <row r="23" spans="1:11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</row>
    <row r="24" spans="1:11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2" t="s">
        <v>14</v>
      </c>
      <c r="B25" s="3"/>
      <c r="C25" s="3"/>
      <c r="D25" s="3"/>
      <c r="E25" s="3"/>
      <c r="F25" s="3"/>
      <c r="G25" s="3"/>
      <c r="H25" s="3"/>
      <c r="I25" s="3"/>
      <c r="J25" s="4"/>
      <c r="K25" s="5"/>
    </row>
    <row r="26" spans="1:11" ht="15">
      <c r="A26" s="9" t="s">
        <v>15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K11+K12+K13+K14+K15</f>
        <v>27231.155999999995</v>
      </c>
    </row>
    <row r="28" spans="1:9" ht="15">
      <c r="A28" s="1"/>
      <c r="B28" s="1" t="s">
        <v>16</v>
      </c>
      <c r="C28" s="1"/>
      <c r="D28" s="1"/>
      <c r="E28" s="1"/>
      <c r="F28" s="1"/>
      <c r="G28" s="1"/>
      <c r="H28" s="1"/>
      <c r="I28" s="1"/>
    </row>
    <row r="29" spans="1:9" ht="15">
      <c r="A29" s="1"/>
      <c r="B29" s="1" t="s">
        <v>73</v>
      </c>
      <c r="C29" s="1"/>
      <c r="D29" s="1"/>
      <c r="E29" s="1"/>
      <c r="F29" s="1"/>
      <c r="G29" s="1"/>
      <c r="H29" s="1"/>
      <c r="I29" s="1"/>
    </row>
    <row r="30" spans="1:9" ht="15">
      <c r="A30" s="1"/>
      <c r="B30" s="1"/>
      <c r="C30" s="1"/>
      <c r="D30" s="1"/>
      <c r="E30" s="1"/>
      <c r="F30" s="1"/>
      <c r="G30" s="1"/>
      <c r="H30" s="1"/>
      <c r="I30" s="1"/>
    </row>
    <row r="31" spans="1:11" ht="15">
      <c r="A31" s="2" t="s">
        <v>58</v>
      </c>
      <c r="B31" s="3"/>
      <c r="C31" s="3"/>
      <c r="D31" s="3"/>
      <c r="E31" s="3"/>
      <c r="F31" s="3"/>
      <c r="G31" s="3"/>
      <c r="H31" s="3"/>
      <c r="I31" s="3"/>
      <c r="J31" s="4"/>
      <c r="K31" s="13">
        <f>K8+K4-K26</f>
        <v>-13726.830999999995</v>
      </c>
    </row>
    <row r="32" spans="1:11" ht="15">
      <c r="A32" s="2" t="s">
        <v>59</v>
      </c>
      <c r="B32" s="3"/>
      <c r="C32" s="3"/>
      <c r="D32" s="3"/>
      <c r="E32" s="3"/>
      <c r="F32" s="3"/>
      <c r="G32" s="3"/>
      <c r="H32" s="3"/>
      <c r="I32" s="3"/>
      <c r="J32" s="4"/>
      <c r="K32" s="13"/>
    </row>
    <row r="33" spans="1:11" ht="15">
      <c r="A33" s="2" t="s">
        <v>0</v>
      </c>
      <c r="B33" s="3"/>
      <c r="C33" s="3"/>
      <c r="D33" s="3"/>
      <c r="E33" s="3"/>
      <c r="F33" s="3"/>
      <c r="G33" s="3"/>
      <c r="H33" s="3"/>
      <c r="I33" s="3"/>
      <c r="J33" s="4"/>
      <c r="K33" s="14">
        <f>K6</f>
        <v>1247.3</v>
      </c>
    </row>
    <row r="34" spans="1:11" ht="15">
      <c r="A34" s="2" t="s">
        <v>1</v>
      </c>
      <c r="B34" s="3"/>
      <c r="C34" s="3"/>
      <c r="D34" s="3"/>
      <c r="E34" s="3"/>
      <c r="F34" s="3"/>
      <c r="G34" s="3"/>
      <c r="H34" s="3"/>
      <c r="I34" s="3"/>
      <c r="J34" s="4"/>
      <c r="K34" s="15">
        <f>K7</f>
        <v>24</v>
      </c>
    </row>
    <row r="35" spans="1:11" ht="15">
      <c r="A35" s="2" t="s">
        <v>74</v>
      </c>
      <c r="B35" s="3"/>
      <c r="C35" s="3"/>
      <c r="D35" s="3"/>
      <c r="E35" s="3"/>
      <c r="F35" s="3"/>
      <c r="G35" s="3"/>
      <c r="H35" s="3"/>
      <c r="I35" s="3"/>
      <c r="J35" s="4"/>
      <c r="K35" s="16">
        <f>Лист2!K34*3</f>
        <v>32442.273</v>
      </c>
    </row>
    <row r="36" spans="1:11" ht="15">
      <c r="A36" s="2" t="s">
        <v>75</v>
      </c>
      <c r="B36" s="3"/>
      <c r="C36" s="3"/>
      <c r="D36" s="3"/>
      <c r="E36" s="3"/>
      <c r="F36" s="3"/>
      <c r="G36" s="3"/>
      <c r="H36" s="3"/>
      <c r="I36" s="3"/>
      <c r="J36" s="4"/>
      <c r="K36" s="16">
        <v>4419</v>
      </c>
    </row>
    <row r="37" spans="1:11" ht="15.75">
      <c r="A37" s="2"/>
      <c r="B37" s="7" t="s">
        <v>2</v>
      </c>
      <c r="C37" s="7"/>
      <c r="D37" s="3"/>
      <c r="E37" s="3"/>
      <c r="F37" s="3"/>
      <c r="G37" s="3"/>
      <c r="H37" s="3"/>
      <c r="I37" s="3"/>
      <c r="J37" s="4"/>
      <c r="K37" s="5"/>
    </row>
    <row r="38" spans="1:11" ht="15.75">
      <c r="A38" s="8" t="s">
        <v>17</v>
      </c>
      <c r="B38" s="3"/>
      <c r="C38" s="3"/>
      <c r="D38" s="3"/>
      <c r="E38" s="3"/>
      <c r="F38" s="3"/>
      <c r="G38" s="3"/>
      <c r="H38" s="3"/>
      <c r="I38" s="3"/>
      <c r="J38" s="4"/>
      <c r="K38" s="16">
        <f>Лист2!K36*3</f>
        <v>15454.046999999999</v>
      </c>
    </row>
    <row r="39" spans="1:11" ht="15.75">
      <c r="A39" s="8" t="s">
        <v>18</v>
      </c>
      <c r="B39" s="3"/>
      <c r="C39" s="3"/>
      <c r="D39" s="3"/>
      <c r="E39" s="3"/>
      <c r="F39" s="3"/>
      <c r="G39" s="3"/>
      <c r="H39" s="3"/>
      <c r="I39" s="3"/>
      <c r="J39" s="4"/>
      <c r="K39" s="16">
        <f>Лист2!K37*3</f>
        <v>785.799</v>
      </c>
    </row>
    <row r="40" spans="1:11" ht="15.75">
      <c r="A40" s="8" t="s">
        <v>95</v>
      </c>
      <c r="B40" s="3"/>
      <c r="C40" s="3"/>
      <c r="D40" s="3"/>
      <c r="E40" s="3"/>
      <c r="F40" s="3"/>
      <c r="G40" s="3"/>
      <c r="H40" s="3"/>
      <c r="I40" s="3"/>
      <c r="J40" s="4"/>
      <c r="K40" s="16">
        <f>Лист2!K38*3</f>
        <v>5762.526</v>
      </c>
    </row>
    <row r="41" spans="1:11" ht="15.75">
      <c r="A41" s="8" t="s">
        <v>97</v>
      </c>
      <c r="B41" s="3"/>
      <c r="C41" s="3"/>
      <c r="D41" s="3"/>
      <c r="E41" s="3"/>
      <c r="F41" s="3"/>
      <c r="G41" s="3"/>
      <c r="H41" s="3"/>
      <c r="I41" s="3"/>
      <c r="J41" s="4"/>
      <c r="K41" s="16">
        <f>Лист2!K39*3</f>
        <v>3741.8999999999996</v>
      </c>
    </row>
    <row r="42" spans="1:11" ht="15.75">
      <c r="A42" s="8" t="s">
        <v>96</v>
      </c>
      <c r="B42" s="7"/>
      <c r="C42" s="7"/>
      <c r="D42" s="7"/>
      <c r="E42" s="7"/>
      <c r="F42" s="7"/>
      <c r="G42" s="7"/>
      <c r="H42" s="7"/>
      <c r="I42" s="3"/>
      <c r="J42" s="4"/>
      <c r="K42" s="16">
        <f>Лист2!K40+Лист2!W40+Лист2!AI40</f>
        <v>4478</v>
      </c>
    </row>
    <row r="43" spans="1:11" ht="15">
      <c r="A43" s="2" t="s">
        <v>5</v>
      </c>
      <c r="B43" s="3"/>
      <c r="C43" s="3"/>
      <c r="D43" s="3"/>
      <c r="E43" s="3"/>
      <c r="F43" s="3"/>
      <c r="G43" s="3"/>
      <c r="H43" s="3"/>
      <c r="I43" s="3"/>
      <c r="J43" s="4"/>
      <c r="K43" s="5"/>
    </row>
    <row r="44" spans="1:11" ht="15">
      <c r="A44" s="2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5"/>
    </row>
    <row r="45" spans="1:11" ht="15">
      <c r="A45" s="2" t="s">
        <v>7</v>
      </c>
      <c r="B45" s="3"/>
      <c r="C45" s="3"/>
      <c r="D45" s="3"/>
      <c r="E45" s="3"/>
      <c r="F45" s="3"/>
      <c r="G45" s="3"/>
      <c r="H45" s="3"/>
      <c r="I45" s="3"/>
      <c r="J45" s="4"/>
      <c r="K45" s="5"/>
    </row>
    <row r="46" spans="1:11" ht="15">
      <c r="A46" s="2" t="s">
        <v>8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9" t="s">
        <v>9</v>
      </c>
      <c r="B47" s="10"/>
      <c r="C47" s="10"/>
      <c r="D47" s="10"/>
      <c r="E47" s="10"/>
      <c r="F47" s="10"/>
      <c r="G47" s="10"/>
      <c r="H47" s="10"/>
      <c r="I47" s="10"/>
      <c r="J47" s="11"/>
      <c r="K47" s="5"/>
    </row>
    <row r="48" spans="1:11" ht="15">
      <c r="A48" s="2" t="s">
        <v>10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11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9" t="s">
        <v>12</v>
      </c>
      <c r="B50" s="10"/>
      <c r="C50" s="10"/>
      <c r="D50" s="10"/>
      <c r="E50" s="10"/>
      <c r="F50" s="10"/>
      <c r="G50" s="10"/>
      <c r="H50" s="10"/>
      <c r="I50" s="10"/>
      <c r="J50" s="11"/>
      <c r="K50" s="5"/>
    </row>
    <row r="51" spans="1:11" ht="15">
      <c r="A51" s="2" t="s">
        <v>13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23</v>
      </c>
      <c r="B52" s="3"/>
      <c r="C52" s="3"/>
      <c r="D52" s="3"/>
      <c r="E52" s="3"/>
      <c r="F52" s="3"/>
      <c r="G52" s="3"/>
      <c r="H52" s="3"/>
      <c r="I52" s="3"/>
      <c r="J52" s="4"/>
      <c r="K52" s="6"/>
    </row>
    <row r="53" spans="1:11" ht="15">
      <c r="A53" s="9" t="s">
        <v>15</v>
      </c>
      <c r="B53" s="10"/>
      <c r="C53" s="10"/>
      <c r="D53" s="10"/>
      <c r="E53" s="10"/>
      <c r="F53" s="10"/>
      <c r="G53" s="10"/>
      <c r="H53" s="10"/>
      <c r="I53" s="10"/>
      <c r="J53" s="11"/>
      <c r="K53" s="16">
        <f>K38+K39+K40+K41+K42</f>
        <v>30222.271999999997</v>
      </c>
    </row>
    <row r="55" spans="1:9" ht="15">
      <c r="A55" s="1"/>
      <c r="B55" s="1" t="s">
        <v>16</v>
      </c>
      <c r="C55" s="1"/>
      <c r="D55" s="1"/>
      <c r="E55" s="1"/>
      <c r="F55" s="1"/>
      <c r="G55" s="1"/>
      <c r="H55" s="1"/>
      <c r="I55" s="1"/>
    </row>
    <row r="56" spans="1:9" ht="15">
      <c r="A56" s="1"/>
      <c r="B56" s="1" t="s">
        <v>76</v>
      </c>
      <c r="C56" s="1"/>
      <c r="D56" s="1"/>
      <c r="E56" s="1"/>
      <c r="F56" s="1"/>
      <c r="G56" s="1"/>
      <c r="H56" s="1"/>
      <c r="I56" s="1"/>
    </row>
    <row r="57" spans="1:9" ht="15">
      <c r="A57" s="1"/>
      <c r="B57" s="1"/>
      <c r="C57" s="1"/>
      <c r="D57" s="1"/>
      <c r="E57" s="1"/>
      <c r="F57" s="1"/>
      <c r="G57" s="1"/>
      <c r="H57" s="1"/>
      <c r="I57" s="1"/>
    </row>
    <row r="58" spans="1:11" ht="15">
      <c r="A58" s="2" t="s">
        <v>60</v>
      </c>
      <c r="B58" s="3"/>
      <c r="C58" s="3"/>
      <c r="D58" s="3"/>
      <c r="E58" s="3"/>
      <c r="F58" s="3"/>
      <c r="G58" s="3"/>
      <c r="H58" s="3"/>
      <c r="I58" s="3"/>
      <c r="J58" s="4"/>
      <c r="K58" s="13">
        <f>K35+K31-K53</f>
        <v>-11506.82999999999</v>
      </c>
    </row>
    <row r="59" spans="1:12" ht="15">
      <c r="A59" s="2" t="s">
        <v>77</v>
      </c>
      <c r="B59" s="3"/>
      <c r="C59" s="3"/>
      <c r="D59" s="3"/>
      <c r="E59" s="3"/>
      <c r="F59" s="3"/>
      <c r="G59" s="3"/>
      <c r="H59" s="3"/>
      <c r="I59" s="3"/>
      <c r="J59" s="4"/>
      <c r="K59" s="13" t="s">
        <v>27</v>
      </c>
      <c r="L59" s="17"/>
    </row>
    <row r="60" spans="1:11" ht="15">
      <c r="A60" s="2" t="s">
        <v>0</v>
      </c>
      <c r="B60" s="3"/>
      <c r="C60" s="3"/>
      <c r="D60" s="3"/>
      <c r="E60" s="3"/>
      <c r="F60" s="3"/>
      <c r="G60" s="3"/>
      <c r="H60" s="3"/>
      <c r="I60" s="3"/>
      <c r="J60" s="4"/>
      <c r="K60" s="14">
        <f>K33</f>
        <v>1247.3</v>
      </c>
    </row>
    <row r="61" spans="1:11" ht="15">
      <c r="A61" s="2" t="s">
        <v>1</v>
      </c>
      <c r="B61" s="3"/>
      <c r="C61" s="3"/>
      <c r="D61" s="3"/>
      <c r="E61" s="3"/>
      <c r="F61" s="3"/>
      <c r="G61" s="3"/>
      <c r="H61" s="3"/>
      <c r="I61" s="3"/>
      <c r="J61" s="4"/>
      <c r="K61" s="15">
        <f>K34</f>
        <v>24</v>
      </c>
    </row>
    <row r="62" spans="1:11" ht="15">
      <c r="A62" s="2" t="s">
        <v>78</v>
      </c>
      <c r="B62" s="3"/>
      <c r="C62" s="3"/>
      <c r="D62" s="3"/>
      <c r="E62" s="3"/>
      <c r="F62" s="3"/>
      <c r="G62" s="3"/>
      <c r="H62" s="3"/>
      <c r="I62" s="3"/>
      <c r="J62" s="4"/>
      <c r="K62" s="16">
        <f>K35</f>
        <v>32442.273</v>
      </c>
    </row>
    <row r="63" spans="1:11" ht="15">
      <c r="A63" s="2" t="s">
        <v>79</v>
      </c>
      <c r="B63" s="3"/>
      <c r="C63" s="3"/>
      <c r="D63" s="3"/>
      <c r="E63" s="3"/>
      <c r="F63" s="3"/>
      <c r="G63" s="3"/>
      <c r="H63" s="3"/>
      <c r="I63" s="3"/>
      <c r="J63" s="4"/>
      <c r="K63" s="16" t="s">
        <v>27</v>
      </c>
    </row>
    <row r="64" spans="1:11" ht="15.75">
      <c r="A64" s="2"/>
      <c r="B64" s="7" t="s">
        <v>2</v>
      </c>
      <c r="C64" s="7"/>
      <c r="D64" s="3"/>
      <c r="E64" s="3"/>
      <c r="F64" s="3"/>
      <c r="G64" s="3"/>
      <c r="H64" s="3"/>
      <c r="I64" s="3"/>
      <c r="J64" s="4"/>
      <c r="K64" s="5"/>
    </row>
    <row r="65" spans="1:11" ht="15.75">
      <c r="A65" s="8" t="s">
        <v>17</v>
      </c>
      <c r="B65" s="3"/>
      <c r="C65" s="3"/>
      <c r="D65" s="3"/>
      <c r="E65" s="3"/>
      <c r="F65" s="3"/>
      <c r="G65" s="3"/>
      <c r="H65" s="3"/>
      <c r="I65" s="3"/>
      <c r="J65" s="4"/>
      <c r="K65" s="16">
        <f>K38</f>
        <v>15454.046999999999</v>
      </c>
    </row>
    <row r="66" spans="1:11" ht="15.75">
      <c r="A66" s="8" t="s">
        <v>18</v>
      </c>
      <c r="B66" s="3"/>
      <c r="C66" s="3"/>
      <c r="D66" s="3"/>
      <c r="E66" s="3"/>
      <c r="F66" s="3"/>
      <c r="G66" s="3"/>
      <c r="H66" s="3"/>
      <c r="I66" s="3"/>
      <c r="J66" s="4"/>
      <c r="K66" s="16">
        <f>K39</f>
        <v>785.799</v>
      </c>
    </row>
    <row r="67" spans="1:11" ht="15.75">
      <c r="A67" s="8" t="s">
        <v>95</v>
      </c>
      <c r="B67" s="3"/>
      <c r="C67" s="3"/>
      <c r="D67" s="3"/>
      <c r="E67" s="3"/>
      <c r="F67" s="3"/>
      <c r="G67" s="3"/>
      <c r="H67" s="3"/>
      <c r="I67" s="3"/>
      <c r="J67" s="4"/>
      <c r="K67" s="16">
        <f>K40</f>
        <v>5762.526</v>
      </c>
    </row>
    <row r="68" spans="1:11" ht="15.75">
      <c r="A68" s="8" t="s">
        <v>97</v>
      </c>
      <c r="B68" s="3"/>
      <c r="C68" s="3"/>
      <c r="D68" s="3"/>
      <c r="E68" s="3"/>
      <c r="F68" s="3"/>
      <c r="G68" s="3"/>
      <c r="H68" s="3"/>
      <c r="I68" s="3"/>
      <c r="J68" s="4"/>
      <c r="K68" s="16">
        <f>K41</f>
        <v>3741.8999999999996</v>
      </c>
    </row>
    <row r="69" spans="1:11" ht="15.75">
      <c r="A69" s="8" t="s">
        <v>96</v>
      </c>
      <c r="B69" s="7"/>
      <c r="C69" s="7"/>
      <c r="D69" s="7"/>
      <c r="E69" s="7"/>
      <c r="F69" s="7"/>
      <c r="G69" s="7"/>
      <c r="H69" s="7"/>
      <c r="I69" s="3"/>
      <c r="J69" s="4"/>
      <c r="K69" s="15">
        <f>Лист2!K64+Лист2!W64+Лист2!AI64</f>
        <v>5640</v>
      </c>
    </row>
    <row r="70" spans="1:11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</row>
    <row r="71" spans="1:11" ht="15">
      <c r="A71" s="2" t="s">
        <v>6</v>
      </c>
      <c r="B71" s="3"/>
      <c r="C71" s="3"/>
      <c r="D71" s="3"/>
      <c r="E71" s="3"/>
      <c r="F71" s="3"/>
      <c r="G71" s="3"/>
      <c r="H71" s="3"/>
      <c r="I71" s="3"/>
      <c r="J71" s="4"/>
      <c r="K71" s="5"/>
    </row>
    <row r="72" spans="1:11" ht="15">
      <c r="A72" s="2" t="s">
        <v>7</v>
      </c>
      <c r="B72" s="3"/>
      <c r="C72" s="3"/>
      <c r="D72" s="3"/>
      <c r="E72" s="3"/>
      <c r="F72" s="3"/>
      <c r="G72" s="3"/>
      <c r="H72" s="3"/>
      <c r="I72" s="3"/>
      <c r="J72" s="4"/>
      <c r="K72" s="5"/>
    </row>
    <row r="73" spans="1:11" ht="15">
      <c r="A73" s="2" t="s">
        <v>8</v>
      </c>
      <c r="B73" s="3"/>
      <c r="C73" s="3"/>
      <c r="D73" s="3"/>
      <c r="E73" s="3"/>
      <c r="F73" s="3"/>
      <c r="G73" s="3"/>
      <c r="H73" s="3"/>
      <c r="I73" s="3"/>
      <c r="J73" s="4"/>
      <c r="K73" s="5"/>
    </row>
    <row r="74" spans="1:11" ht="15">
      <c r="A74" s="9" t="s">
        <v>9</v>
      </c>
      <c r="B74" s="10"/>
      <c r="C74" s="10"/>
      <c r="D74" s="10"/>
      <c r="E74" s="10"/>
      <c r="F74" s="10"/>
      <c r="G74" s="10"/>
      <c r="H74" s="10"/>
      <c r="I74" s="10"/>
      <c r="J74" s="11"/>
      <c r="K74" s="5"/>
    </row>
    <row r="75" spans="1:11" ht="15">
      <c r="A75" s="2" t="s">
        <v>10</v>
      </c>
      <c r="B75" s="3"/>
      <c r="C75" s="3"/>
      <c r="D75" s="3"/>
      <c r="E75" s="3"/>
      <c r="F75" s="3"/>
      <c r="G75" s="3"/>
      <c r="H75" s="3"/>
      <c r="I75" s="3"/>
      <c r="J75" s="4"/>
      <c r="K75" s="5"/>
    </row>
    <row r="76" spans="1:11" ht="15">
      <c r="A76" s="2" t="s">
        <v>11</v>
      </c>
      <c r="B76" s="3"/>
      <c r="C76" s="3"/>
      <c r="D76" s="3"/>
      <c r="E76" s="3"/>
      <c r="F76" s="3"/>
      <c r="G76" s="3"/>
      <c r="H76" s="3"/>
      <c r="I76" s="3"/>
      <c r="J76" s="4"/>
      <c r="K76" s="5"/>
    </row>
    <row r="77" spans="1:11" ht="15">
      <c r="A77" s="9" t="s">
        <v>12</v>
      </c>
      <c r="B77" s="10"/>
      <c r="C77" s="10"/>
      <c r="D77" s="10"/>
      <c r="E77" s="10"/>
      <c r="F77" s="10"/>
      <c r="G77" s="10"/>
      <c r="H77" s="10"/>
      <c r="I77" s="10"/>
      <c r="J77" s="11"/>
      <c r="K77" s="5"/>
    </row>
    <row r="78" spans="1:11" ht="15">
      <c r="A78" s="2" t="s">
        <v>13</v>
      </c>
      <c r="B78" s="3"/>
      <c r="C78" s="3"/>
      <c r="D78" s="3"/>
      <c r="E78" s="3"/>
      <c r="F78" s="3"/>
      <c r="G78" s="3"/>
      <c r="H78" s="3"/>
      <c r="I78" s="3"/>
      <c r="J78" s="4"/>
      <c r="K78" s="6"/>
    </row>
    <row r="79" spans="1:11" ht="15">
      <c r="A79" s="2" t="s">
        <v>23</v>
      </c>
      <c r="B79" s="3"/>
      <c r="C79" s="3"/>
      <c r="D79" s="3"/>
      <c r="E79" s="3"/>
      <c r="F79" s="3"/>
      <c r="G79" s="3"/>
      <c r="H79" s="3"/>
      <c r="I79" s="3"/>
      <c r="J79" s="4"/>
      <c r="K79" s="16"/>
    </row>
    <row r="80" spans="1:11" ht="15">
      <c r="A80" s="9" t="s">
        <v>15</v>
      </c>
      <c r="B80" s="10"/>
      <c r="C80" s="10"/>
      <c r="D80" s="10"/>
      <c r="E80" s="10"/>
      <c r="F80" s="10"/>
      <c r="G80" s="10"/>
      <c r="H80" s="10"/>
      <c r="I80" s="10"/>
      <c r="J80" s="11"/>
      <c r="K80" s="16">
        <f>K65+K66+K67+K68+K69</f>
        <v>31384.271999999997</v>
      </c>
    </row>
    <row r="81" spans="1:9" ht="15">
      <c r="A81" s="1"/>
      <c r="B81" s="1" t="s">
        <v>16</v>
      </c>
      <c r="C81" s="1"/>
      <c r="D81" s="1"/>
      <c r="E81" s="1"/>
      <c r="F81" s="1"/>
      <c r="G81" s="1"/>
      <c r="H81" s="1"/>
      <c r="I81" s="1"/>
    </row>
    <row r="82" spans="1:9" ht="15">
      <c r="A82" s="1"/>
      <c r="B82" s="1" t="s">
        <v>80</v>
      </c>
      <c r="C82" s="1"/>
      <c r="D82" s="1"/>
      <c r="E82" s="1"/>
      <c r="F82" s="1"/>
      <c r="G82" s="1"/>
      <c r="H82" s="1"/>
      <c r="I82" s="1"/>
    </row>
    <row r="83" spans="1:9" ht="15">
      <c r="A83" s="1"/>
      <c r="B83" s="1"/>
      <c r="C83" s="1"/>
      <c r="D83" s="1"/>
      <c r="E83" s="1"/>
      <c r="F83" s="1"/>
      <c r="G83" s="1"/>
      <c r="H83" s="1"/>
      <c r="I83" s="1"/>
    </row>
    <row r="84" spans="1:12" ht="15">
      <c r="A84" s="2" t="s">
        <v>81</v>
      </c>
      <c r="B84" s="3"/>
      <c r="C84" s="3"/>
      <c r="D84" s="3"/>
      <c r="E84" s="3"/>
      <c r="F84" s="3"/>
      <c r="G84" s="3"/>
      <c r="H84" s="3"/>
      <c r="I84" s="3"/>
      <c r="J84" s="4"/>
      <c r="K84" s="13">
        <f>K62+K58-K80</f>
        <v>-10448.828999999987</v>
      </c>
      <c r="L84" s="18"/>
    </row>
    <row r="85" spans="1:12" ht="15">
      <c r="A85" s="2" t="s">
        <v>82</v>
      </c>
      <c r="B85" s="3"/>
      <c r="C85" s="3"/>
      <c r="D85" s="3"/>
      <c r="E85" s="3"/>
      <c r="F85" s="3"/>
      <c r="G85" s="3"/>
      <c r="H85" s="3"/>
      <c r="I85" s="3"/>
      <c r="J85" s="4"/>
      <c r="K85" s="13"/>
      <c r="L85" s="17"/>
    </row>
    <row r="86" spans="1:11" ht="15">
      <c r="A86" s="2" t="s">
        <v>0</v>
      </c>
      <c r="B86" s="3"/>
      <c r="C86" s="3"/>
      <c r="D86" s="3"/>
      <c r="E86" s="3"/>
      <c r="F86" s="3"/>
      <c r="G86" s="3"/>
      <c r="H86" s="3"/>
      <c r="I86" s="3"/>
      <c r="J86" s="4"/>
      <c r="K86" s="14">
        <f>K60</f>
        <v>1247.3</v>
      </c>
    </row>
    <row r="87" spans="1:11" ht="15">
      <c r="A87" s="2" t="s">
        <v>1</v>
      </c>
      <c r="B87" s="3"/>
      <c r="C87" s="3"/>
      <c r="D87" s="3"/>
      <c r="E87" s="3"/>
      <c r="F87" s="3"/>
      <c r="G87" s="3"/>
      <c r="H87" s="3"/>
      <c r="I87" s="3"/>
      <c r="J87" s="4"/>
      <c r="K87" s="15">
        <f>K61</f>
        <v>24</v>
      </c>
    </row>
    <row r="88" spans="1:11" ht="15">
      <c r="A88" s="2" t="s">
        <v>83</v>
      </c>
      <c r="B88" s="3"/>
      <c r="C88" s="3"/>
      <c r="D88" s="3"/>
      <c r="E88" s="3"/>
      <c r="F88" s="3"/>
      <c r="G88" s="3"/>
      <c r="H88" s="3"/>
      <c r="I88" s="3"/>
      <c r="J88" s="4"/>
      <c r="K88" s="16">
        <f>K62</f>
        <v>32442.273</v>
      </c>
    </row>
    <row r="89" spans="1:11" ht="15">
      <c r="A89" s="2" t="s">
        <v>84</v>
      </c>
      <c r="B89" s="3"/>
      <c r="C89" s="3"/>
      <c r="D89" s="3"/>
      <c r="E89" s="3"/>
      <c r="F89" s="3"/>
      <c r="G89" s="3"/>
      <c r="H89" s="3"/>
      <c r="I89" s="3"/>
      <c r="J89" s="4"/>
      <c r="K89" s="16"/>
    </row>
    <row r="90" spans="1:11" ht="15.75">
      <c r="A90" s="2"/>
      <c r="B90" s="7" t="s">
        <v>2</v>
      </c>
      <c r="C90" s="7"/>
      <c r="D90" s="3"/>
      <c r="E90" s="3"/>
      <c r="F90" s="3"/>
      <c r="G90" s="3"/>
      <c r="H90" s="3"/>
      <c r="I90" s="3"/>
      <c r="J90" s="4"/>
      <c r="K90" s="5"/>
    </row>
    <row r="91" spans="1:11" ht="15.75">
      <c r="A91" s="8" t="s">
        <v>17</v>
      </c>
      <c r="B91" s="3"/>
      <c r="C91" s="3"/>
      <c r="D91" s="3"/>
      <c r="E91" s="3"/>
      <c r="F91" s="3"/>
      <c r="G91" s="3"/>
      <c r="H91" s="3"/>
      <c r="I91" s="3"/>
      <c r="J91" s="4"/>
      <c r="K91" s="16">
        <f>K65</f>
        <v>15454.046999999999</v>
      </c>
    </row>
    <row r="92" spans="1:11" ht="15.75">
      <c r="A92" s="8" t="s">
        <v>18</v>
      </c>
      <c r="B92" s="3"/>
      <c r="C92" s="3"/>
      <c r="D92" s="3"/>
      <c r="E92" s="3"/>
      <c r="F92" s="3"/>
      <c r="G92" s="3"/>
      <c r="H92" s="3"/>
      <c r="I92" s="3"/>
      <c r="J92" s="4"/>
      <c r="K92" s="16">
        <f>K66</f>
        <v>785.799</v>
      </c>
    </row>
    <row r="93" spans="1:11" ht="15.75">
      <c r="A93" s="8" t="s">
        <v>95</v>
      </c>
      <c r="B93" s="3"/>
      <c r="C93" s="3"/>
      <c r="D93" s="3"/>
      <c r="E93" s="3"/>
      <c r="F93" s="3"/>
      <c r="G93" s="3"/>
      <c r="H93" s="3"/>
      <c r="I93" s="3"/>
      <c r="J93" s="4"/>
      <c r="K93" s="16">
        <f>K67</f>
        <v>5762.526</v>
      </c>
    </row>
    <row r="94" spans="1:11" ht="15.75">
      <c r="A94" s="8" t="s">
        <v>97</v>
      </c>
      <c r="B94" s="3"/>
      <c r="C94" s="3"/>
      <c r="D94" s="3"/>
      <c r="E94" s="3"/>
      <c r="F94" s="3"/>
      <c r="G94" s="3"/>
      <c r="H94" s="3"/>
      <c r="I94" s="3"/>
      <c r="J94" s="4"/>
      <c r="K94" s="16">
        <f>K68</f>
        <v>3741.8999999999996</v>
      </c>
    </row>
    <row r="95" spans="1:11" ht="15.75">
      <c r="A95" s="8" t="s">
        <v>96</v>
      </c>
      <c r="B95" s="7"/>
      <c r="C95" s="7"/>
      <c r="D95" s="7"/>
      <c r="E95" s="7"/>
      <c r="F95" s="7"/>
      <c r="G95" s="7"/>
      <c r="H95" s="7"/>
      <c r="I95" s="3"/>
      <c r="J95" s="4"/>
      <c r="K95" s="15">
        <f>Лист2!K88+Лист2!W88+Лист2!AI88</f>
        <v>1470</v>
      </c>
    </row>
    <row r="96" spans="1:11" ht="15">
      <c r="A96" s="2" t="s">
        <v>5</v>
      </c>
      <c r="B96" s="3"/>
      <c r="C96" s="3"/>
      <c r="D96" s="3"/>
      <c r="E96" s="3"/>
      <c r="F96" s="3"/>
      <c r="G96" s="3"/>
      <c r="H96" s="3"/>
      <c r="I96" s="3"/>
      <c r="J96" s="4"/>
      <c r="K96" s="5"/>
    </row>
    <row r="97" spans="1:11" ht="15">
      <c r="A97" s="2" t="s">
        <v>6</v>
      </c>
      <c r="B97" s="3"/>
      <c r="C97" s="3"/>
      <c r="D97" s="3"/>
      <c r="E97" s="3"/>
      <c r="F97" s="3"/>
      <c r="G97" s="3"/>
      <c r="H97" s="3"/>
      <c r="I97" s="3"/>
      <c r="J97" s="4"/>
      <c r="K97" s="5"/>
    </row>
    <row r="98" spans="1:11" ht="15">
      <c r="A98" s="2" t="s">
        <v>7</v>
      </c>
      <c r="B98" s="3"/>
      <c r="C98" s="3"/>
      <c r="D98" s="3"/>
      <c r="E98" s="3"/>
      <c r="F98" s="3"/>
      <c r="G98" s="3"/>
      <c r="H98" s="3"/>
      <c r="I98" s="3"/>
      <c r="J98" s="4"/>
      <c r="K98" s="5"/>
    </row>
    <row r="99" spans="1:14" ht="15">
      <c r="A99" s="2" t="s">
        <v>8</v>
      </c>
      <c r="B99" s="3"/>
      <c r="C99" s="3"/>
      <c r="D99" s="3"/>
      <c r="E99" s="3"/>
      <c r="F99" s="3"/>
      <c r="G99" s="3"/>
      <c r="H99" s="3"/>
      <c r="I99" s="3"/>
      <c r="J99" s="4"/>
      <c r="K99" s="5"/>
      <c r="N99" s="18"/>
    </row>
    <row r="100" spans="1:16" ht="15">
      <c r="A100" s="9" t="s">
        <v>9</v>
      </c>
      <c r="B100" s="10"/>
      <c r="C100" s="10"/>
      <c r="D100" s="10"/>
      <c r="E100" s="10"/>
      <c r="F100" s="10"/>
      <c r="G100" s="10"/>
      <c r="H100" s="10"/>
      <c r="I100" s="10"/>
      <c r="J100" s="11"/>
      <c r="K100" s="5"/>
      <c r="P100" s="18"/>
    </row>
    <row r="101" spans="1:11" ht="15">
      <c r="A101" s="2" t="s">
        <v>10</v>
      </c>
      <c r="B101" s="3"/>
      <c r="C101" s="3"/>
      <c r="D101" s="3"/>
      <c r="E101" s="3"/>
      <c r="F101" s="3"/>
      <c r="G101" s="3"/>
      <c r="H101" s="3"/>
      <c r="I101" s="3"/>
      <c r="J101" s="4"/>
      <c r="K101" s="5"/>
    </row>
    <row r="102" spans="1:14" ht="15">
      <c r="A102" s="2" t="s">
        <v>11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18"/>
      <c r="N102" s="18"/>
    </row>
    <row r="103" spans="1:11" ht="15">
      <c r="A103" s="9" t="s">
        <v>12</v>
      </c>
      <c r="B103" s="10"/>
      <c r="C103" s="10"/>
      <c r="D103" s="10"/>
      <c r="E103" s="10"/>
      <c r="F103" s="10"/>
      <c r="G103" s="10"/>
      <c r="H103" s="10"/>
      <c r="I103" s="10"/>
      <c r="J103" s="11"/>
      <c r="K103" s="5"/>
    </row>
    <row r="104" spans="1:11" ht="15">
      <c r="A104" s="2" t="s">
        <v>13</v>
      </c>
      <c r="B104" s="3"/>
      <c r="C104" s="3"/>
      <c r="D104" s="3"/>
      <c r="E104" s="3"/>
      <c r="F104" s="3"/>
      <c r="G104" s="3"/>
      <c r="H104" s="3"/>
      <c r="I104" s="3"/>
      <c r="J104" s="4"/>
      <c r="K104" s="6"/>
    </row>
    <row r="105" spans="1:11" ht="15">
      <c r="A105" s="25" t="s">
        <v>23</v>
      </c>
      <c r="B105" s="31"/>
      <c r="C105" s="31"/>
      <c r="D105" s="31"/>
      <c r="E105" s="31"/>
      <c r="F105" s="31"/>
      <c r="G105" s="31"/>
      <c r="H105" s="31"/>
      <c r="I105" s="31"/>
      <c r="J105" s="32"/>
      <c r="K105" s="16" t="s">
        <v>27</v>
      </c>
    </row>
    <row r="106" spans="1:11" ht="15">
      <c r="A106" s="2" t="s">
        <v>15</v>
      </c>
      <c r="B106" s="3"/>
      <c r="C106" s="3"/>
      <c r="D106" s="3"/>
      <c r="E106" s="3"/>
      <c r="F106" s="3"/>
      <c r="G106" s="3"/>
      <c r="H106" s="3"/>
      <c r="I106" s="3"/>
      <c r="J106" s="4"/>
      <c r="K106" s="21">
        <f>K91+K92+K93+K94+K95</f>
        <v>27214.271999999997</v>
      </c>
    </row>
    <row r="107" spans="1:10" ht="15">
      <c r="A107" s="30"/>
      <c r="B107" s="30"/>
      <c r="C107" s="30"/>
      <c r="D107" s="30"/>
      <c r="E107" s="30"/>
      <c r="F107" s="30"/>
      <c r="G107" s="30"/>
      <c r="H107" s="30"/>
      <c r="I107" s="30"/>
      <c r="J107" s="22"/>
    </row>
    <row r="108" spans="1:11" ht="15">
      <c r="A108" s="9"/>
      <c r="B108" s="10"/>
      <c r="C108" s="10"/>
      <c r="D108" s="10"/>
      <c r="E108" s="10"/>
      <c r="F108" s="10"/>
      <c r="G108" s="10"/>
      <c r="H108" s="10"/>
      <c r="I108" s="10"/>
      <c r="J108" s="24"/>
      <c r="K108" s="22"/>
    </row>
    <row r="109" spans="1:11" ht="15">
      <c r="A109" s="2" t="s">
        <v>87</v>
      </c>
      <c r="B109" s="12"/>
      <c r="C109" s="12"/>
      <c r="D109" s="12"/>
      <c r="E109" s="12"/>
      <c r="F109" s="12"/>
      <c r="G109" s="12"/>
      <c r="H109" s="12"/>
      <c r="I109" s="12"/>
      <c r="J109" s="4"/>
      <c r="K109" s="15">
        <v>-17990</v>
      </c>
    </row>
    <row r="110" spans="1:11" ht="15">
      <c r="A110" s="27" t="s">
        <v>85</v>
      </c>
      <c r="B110" s="12"/>
      <c r="C110" s="12"/>
      <c r="D110" s="12"/>
      <c r="E110" s="12"/>
      <c r="F110" s="12"/>
      <c r="G110" s="12"/>
      <c r="H110" s="12"/>
      <c r="I110" s="12"/>
      <c r="J110" s="4"/>
      <c r="K110" s="16">
        <f>K8+K35+K62+K88</f>
        <v>128821.144</v>
      </c>
    </row>
    <row r="111" spans="1:11" ht="15">
      <c r="A111" s="28" t="s">
        <v>86</v>
      </c>
      <c r="B111" s="24"/>
      <c r="C111" s="24"/>
      <c r="D111" s="24"/>
      <c r="E111" s="24"/>
      <c r="F111" s="24"/>
      <c r="G111" s="24"/>
      <c r="H111" s="24"/>
      <c r="I111" s="24"/>
      <c r="J111" s="11"/>
      <c r="K111" s="16">
        <f>K26+K53+K80+K106</f>
        <v>116051.97199999998</v>
      </c>
    </row>
    <row r="112" spans="1:11" ht="15">
      <c r="A112" s="27" t="s">
        <v>28</v>
      </c>
      <c r="B112" s="12"/>
      <c r="C112" s="12"/>
      <c r="D112" s="12"/>
      <c r="E112" s="12"/>
      <c r="F112" s="12"/>
      <c r="G112" s="12"/>
      <c r="H112" s="12"/>
      <c r="I112" s="12"/>
      <c r="J112" s="4"/>
      <c r="K112" s="5"/>
    </row>
    <row r="113" spans="1:11" ht="15.75">
      <c r="A113" s="8" t="s">
        <v>17</v>
      </c>
      <c r="B113" s="12"/>
      <c r="C113" s="12"/>
      <c r="D113" s="12"/>
      <c r="E113" s="12"/>
      <c r="F113" s="12"/>
      <c r="G113" s="12"/>
      <c r="H113" s="12"/>
      <c r="I113" s="12"/>
      <c r="J113" s="4"/>
      <c r="K113" s="16" t="s">
        <v>27</v>
      </c>
    </row>
    <row r="114" spans="1:11" ht="15.75">
      <c r="A114" s="8" t="s">
        <v>18</v>
      </c>
      <c r="B114" s="12"/>
      <c r="C114" s="12"/>
      <c r="D114" s="12"/>
      <c r="E114" s="12"/>
      <c r="F114" s="12"/>
      <c r="G114" s="12"/>
      <c r="H114" s="12"/>
      <c r="I114" s="12"/>
      <c r="J114" s="4"/>
      <c r="K114" s="16" t="s">
        <v>27</v>
      </c>
    </row>
    <row r="115" spans="1:11" ht="15.75">
      <c r="A115" s="26" t="s">
        <v>88</v>
      </c>
      <c r="B115" s="24"/>
      <c r="C115" s="24"/>
      <c r="D115" s="24"/>
      <c r="E115" s="24"/>
      <c r="F115" s="24"/>
      <c r="G115" s="24"/>
      <c r="H115" s="24"/>
      <c r="I115" s="24"/>
      <c r="J115" s="11"/>
      <c r="K115" s="16" t="s">
        <v>27</v>
      </c>
    </row>
    <row r="116" spans="1:11" ht="15">
      <c r="A116" s="2" t="s">
        <v>89</v>
      </c>
      <c r="B116" s="3"/>
      <c r="C116" s="3"/>
      <c r="D116" s="3"/>
      <c r="E116" s="3"/>
      <c r="F116" s="3"/>
      <c r="G116" s="3"/>
      <c r="H116" s="3"/>
      <c r="I116" s="3"/>
      <c r="J116" s="4"/>
      <c r="K116" s="16"/>
    </row>
    <row r="117" spans="1:12" ht="15">
      <c r="A117" s="2" t="s">
        <v>90</v>
      </c>
      <c r="B117" s="3"/>
      <c r="C117" s="3"/>
      <c r="D117" s="3"/>
      <c r="E117" s="3"/>
      <c r="F117" s="3"/>
      <c r="G117" s="3"/>
      <c r="H117" s="3"/>
      <c r="I117" s="3"/>
      <c r="J117" s="4"/>
      <c r="K117" s="16">
        <v>1016</v>
      </c>
      <c r="L117" s="18"/>
    </row>
    <row r="118" spans="1:11" ht="15">
      <c r="A118" s="2" t="s">
        <v>91</v>
      </c>
      <c r="B118" s="3"/>
      <c r="C118" s="3"/>
      <c r="D118" s="3"/>
      <c r="E118" s="3"/>
      <c r="F118" s="3"/>
      <c r="G118" s="3"/>
      <c r="H118" s="3"/>
      <c r="I118" s="3"/>
      <c r="J118" s="4"/>
      <c r="K118" s="21" t="s">
        <v>27</v>
      </c>
    </row>
    <row r="119" spans="1:11" ht="15">
      <c r="A119" s="2" t="s">
        <v>92</v>
      </c>
      <c r="B119" s="3"/>
      <c r="C119" s="3"/>
      <c r="D119" s="3"/>
      <c r="E119" s="3"/>
      <c r="F119" s="3"/>
      <c r="G119" s="3"/>
      <c r="H119" s="3"/>
      <c r="I119" s="3"/>
      <c r="J119" s="4"/>
      <c r="K119" s="21" t="s">
        <v>27</v>
      </c>
    </row>
    <row r="120" spans="1:11" ht="15">
      <c r="A120" s="25" t="s">
        <v>93</v>
      </c>
      <c r="B120" s="22"/>
      <c r="C120" s="22"/>
      <c r="D120" s="22"/>
      <c r="E120" s="22"/>
      <c r="F120" s="22"/>
      <c r="G120" s="22"/>
      <c r="H120" s="22"/>
      <c r="I120" s="22"/>
      <c r="J120" s="23"/>
      <c r="K120" s="15" t="s">
        <v>27</v>
      </c>
    </row>
    <row r="121" spans="1:11" ht="15">
      <c r="A121" s="2" t="s">
        <v>94</v>
      </c>
      <c r="B121" s="12"/>
      <c r="C121" s="12"/>
      <c r="D121" s="12"/>
      <c r="E121" s="12"/>
      <c r="F121" s="12"/>
      <c r="G121" s="12"/>
      <c r="H121" s="12"/>
      <c r="I121" s="12"/>
      <c r="J121" s="4"/>
      <c r="K121" s="15" t="s">
        <v>27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4"/>
  <sheetViews>
    <sheetView tabSelected="1" workbookViewId="0" topLeftCell="T73">
      <selection activeCell="AJ107" sqref="AJ106:AJ107"/>
    </sheetView>
  </sheetViews>
  <sheetFormatPr defaultColWidth="9.00390625" defaultRowHeight="12.75"/>
  <cols>
    <col min="5" max="5" width="10.375" style="0" customWidth="1"/>
    <col min="10" max="10" width="17.00390625" style="0" customWidth="1"/>
    <col min="22" max="22" width="18.625" style="0" customWidth="1"/>
    <col min="34" max="34" width="18.25390625" style="0" customWidth="1"/>
  </cols>
  <sheetData>
    <row r="1" spans="1:33" ht="15">
      <c r="A1" s="1"/>
      <c r="B1" s="1" t="s">
        <v>16</v>
      </c>
      <c r="C1" s="1"/>
      <c r="D1" s="1"/>
      <c r="E1" s="1"/>
      <c r="F1" s="1"/>
      <c r="G1" s="1"/>
      <c r="H1" s="1"/>
      <c r="I1" s="1"/>
      <c r="M1" s="1"/>
      <c r="N1" s="1" t="s">
        <v>16</v>
      </c>
      <c r="O1" s="1"/>
      <c r="P1" s="1"/>
      <c r="Q1" s="1"/>
      <c r="R1" s="1"/>
      <c r="S1" s="1"/>
      <c r="T1" s="1"/>
      <c r="U1" s="1"/>
      <c r="Y1" s="1"/>
      <c r="Z1" s="1" t="s">
        <v>16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29</v>
      </c>
      <c r="C2" s="1"/>
      <c r="D2" s="1"/>
      <c r="E2" s="1"/>
      <c r="F2" s="1"/>
      <c r="G2" s="1"/>
      <c r="H2" s="1"/>
      <c r="I2" s="1"/>
      <c r="M2" s="1"/>
      <c r="N2" s="1" t="s">
        <v>31</v>
      </c>
      <c r="O2" s="1"/>
      <c r="P2" s="1"/>
      <c r="Q2" s="1"/>
      <c r="R2" s="1"/>
      <c r="S2" s="1"/>
      <c r="T2" s="1"/>
      <c r="U2" s="1"/>
      <c r="Y2" s="1"/>
      <c r="Z2" s="1" t="s">
        <v>33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47</v>
      </c>
      <c r="B4" s="3"/>
      <c r="C4" s="3"/>
      <c r="D4" s="3"/>
      <c r="E4" s="3"/>
      <c r="F4" s="3"/>
      <c r="G4" s="3"/>
      <c r="H4" s="3"/>
      <c r="I4" s="3"/>
      <c r="J4" s="4"/>
      <c r="K4" s="16">
        <v>-17990</v>
      </c>
      <c r="M4" s="2" t="s">
        <v>49</v>
      </c>
      <c r="N4" s="3"/>
      <c r="O4" s="3"/>
      <c r="P4" s="3"/>
      <c r="Q4" s="3"/>
      <c r="R4" s="3"/>
      <c r="S4" s="3"/>
      <c r="T4" s="3"/>
      <c r="U4" s="3"/>
      <c r="V4" s="4"/>
      <c r="W4" s="13">
        <f>K9-K26+K4</f>
        <v>-13683.165</v>
      </c>
      <c r="X4" s="18" t="s">
        <v>27</v>
      </c>
      <c r="Y4" s="2" t="s">
        <v>51</v>
      </c>
      <c r="Z4" s="3"/>
      <c r="AA4" s="3"/>
      <c r="AB4" s="3"/>
      <c r="AC4" s="3"/>
      <c r="AD4" s="3"/>
      <c r="AE4" s="3"/>
      <c r="AF4" s="3"/>
      <c r="AG4" s="3"/>
      <c r="AH4" s="4"/>
      <c r="AI4" s="13">
        <f>W9+W4-W26</f>
        <v>-11666.498</v>
      </c>
      <c r="AJ4" s="17" t="s">
        <v>27</v>
      </c>
    </row>
    <row r="5" spans="1:35" ht="15">
      <c r="A5" s="2" t="s">
        <v>48</v>
      </c>
      <c r="B5" s="3"/>
      <c r="C5" s="3"/>
      <c r="D5" s="3"/>
      <c r="E5" s="3"/>
      <c r="F5" s="3"/>
      <c r="G5" s="3"/>
      <c r="H5" s="3"/>
      <c r="I5" s="3"/>
      <c r="J5" s="4"/>
      <c r="K5" s="13" t="s">
        <v>27</v>
      </c>
      <c r="M5" s="2" t="s">
        <v>50</v>
      </c>
      <c r="N5" s="3"/>
      <c r="O5" s="3"/>
      <c r="P5" s="3"/>
      <c r="Q5" s="3"/>
      <c r="R5" s="3"/>
      <c r="S5" s="3"/>
      <c r="T5" s="3"/>
      <c r="U5" s="3"/>
      <c r="V5" s="4"/>
      <c r="W5" s="13" t="s">
        <v>27</v>
      </c>
      <c r="Y5" s="2" t="s">
        <v>52</v>
      </c>
      <c r="Z5" s="3"/>
      <c r="AA5" s="3"/>
      <c r="AB5" s="3"/>
      <c r="AC5" s="3"/>
      <c r="AD5" s="3"/>
      <c r="AE5" s="3"/>
      <c r="AF5" s="3"/>
      <c r="AG5" s="3"/>
      <c r="AH5" s="4"/>
      <c r="AI5" s="13" t="s">
        <v>27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1247.3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>
        <f>K6</f>
        <v>1247.3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>
        <f>W6</f>
        <v>1247.3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24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>
        <f>K7</f>
        <v>24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>
        <f>W7</f>
        <v>24</v>
      </c>
    </row>
    <row r="8" spans="1:35" ht="15">
      <c r="A8" s="2" t="s">
        <v>53</v>
      </c>
      <c r="B8" s="3"/>
      <c r="C8" s="3"/>
      <c r="D8" s="3"/>
      <c r="E8" s="3"/>
      <c r="F8" s="3"/>
      <c r="G8" s="3"/>
      <c r="H8" s="3"/>
      <c r="I8" s="3"/>
      <c r="J8" s="4"/>
      <c r="K8" s="15">
        <v>7.91</v>
      </c>
      <c r="M8" s="2" t="s">
        <v>53</v>
      </c>
      <c r="N8" s="3"/>
      <c r="O8" s="3"/>
      <c r="P8" s="3"/>
      <c r="Q8" s="3"/>
      <c r="R8" s="3"/>
      <c r="S8" s="3"/>
      <c r="T8" s="3"/>
      <c r="U8" s="3"/>
      <c r="V8" s="4"/>
      <c r="W8" s="15">
        <v>8.67</v>
      </c>
      <c r="Y8" s="2" t="s">
        <v>53</v>
      </c>
      <c r="Z8" s="3"/>
      <c r="AA8" s="3"/>
      <c r="AB8" s="3"/>
      <c r="AC8" s="3"/>
      <c r="AD8" s="3"/>
      <c r="AE8" s="3"/>
      <c r="AF8" s="3"/>
      <c r="AG8" s="3"/>
      <c r="AH8" s="4"/>
      <c r="AI8" s="15">
        <f>W8</f>
        <v>8.67</v>
      </c>
    </row>
    <row r="9" spans="1:35" ht="15">
      <c r="A9" s="2" t="s">
        <v>30</v>
      </c>
      <c r="B9" s="3"/>
      <c r="C9" s="3"/>
      <c r="D9" s="3"/>
      <c r="E9" s="3"/>
      <c r="F9" s="3"/>
      <c r="G9" s="3"/>
      <c r="H9" s="3"/>
      <c r="I9" s="3"/>
      <c r="J9" s="4"/>
      <c r="K9" s="16">
        <f>K6*7.91</f>
        <v>9866.143</v>
      </c>
      <c r="M9" s="2" t="s">
        <v>32</v>
      </c>
      <c r="N9" s="3"/>
      <c r="O9" s="3"/>
      <c r="P9" s="3"/>
      <c r="Q9" s="3"/>
      <c r="R9" s="3"/>
      <c r="S9" s="3"/>
      <c r="T9" s="3"/>
      <c r="U9" s="3"/>
      <c r="V9" s="4"/>
      <c r="W9" s="16">
        <f>W6*W8</f>
        <v>10814.091</v>
      </c>
      <c r="Y9" s="2" t="s">
        <v>34</v>
      </c>
      <c r="Z9" s="3"/>
      <c r="AA9" s="3"/>
      <c r="AB9" s="3"/>
      <c r="AC9" s="3"/>
      <c r="AD9" s="3"/>
      <c r="AE9" s="3"/>
      <c r="AF9" s="3"/>
      <c r="AG9" s="3"/>
      <c r="AH9" s="4"/>
      <c r="AI9" s="16">
        <f>W9</f>
        <v>10814.091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17</v>
      </c>
      <c r="B11" s="3"/>
      <c r="C11" s="3"/>
      <c r="D11" s="3"/>
      <c r="E11" s="3"/>
      <c r="F11" s="3"/>
      <c r="G11" s="3"/>
      <c r="H11" s="3"/>
      <c r="I11" s="3"/>
      <c r="J11" s="4"/>
      <c r="K11" s="16">
        <f>K6*3.75</f>
        <v>4677.375</v>
      </c>
      <c r="M11" s="8" t="s">
        <v>17</v>
      </c>
      <c r="N11" s="3"/>
      <c r="O11" s="3"/>
      <c r="P11" s="3"/>
      <c r="Q11" s="3"/>
      <c r="R11" s="3"/>
      <c r="S11" s="3"/>
      <c r="T11" s="3"/>
      <c r="U11" s="3"/>
      <c r="V11" s="4"/>
      <c r="W11" s="16">
        <f>W6*4.13</f>
        <v>5151.348999999999</v>
      </c>
      <c r="Y11" s="8" t="s">
        <v>17</v>
      </c>
      <c r="Z11" s="3"/>
      <c r="AA11" s="3"/>
      <c r="AB11" s="3"/>
      <c r="AC11" s="3"/>
      <c r="AD11" s="3"/>
      <c r="AE11" s="3"/>
      <c r="AF11" s="3"/>
      <c r="AG11" s="3"/>
      <c r="AH11" s="4"/>
      <c r="AI11" s="16">
        <f>W11</f>
        <v>5151.348999999999</v>
      </c>
    </row>
    <row r="12" spans="1:35" ht="15.75">
      <c r="A12" s="8" t="s">
        <v>18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</f>
        <v>261.933</v>
      </c>
      <c r="M12" s="8" t="s">
        <v>18</v>
      </c>
      <c r="N12" s="3"/>
      <c r="O12" s="3"/>
      <c r="P12" s="3"/>
      <c r="Q12" s="3"/>
      <c r="R12" s="3"/>
      <c r="S12" s="3"/>
      <c r="T12" s="3"/>
      <c r="U12" s="3"/>
      <c r="V12" s="4"/>
      <c r="W12" s="16">
        <f>W6*0.21</f>
        <v>261.933</v>
      </c>
      <c r="Y12" s="8" t="s">
        <v>18</v>
      </c>
      <c r="Z12" s="3"/>
      <c r="AA12" s="3"/>
      <c r="AB12" s="3"/>
      <c r="AC12" s="3"/>
      <c r="AD12" s="3"/>
      <c r="AE12" s="3"/>
      <c r="AF12" s="3"/>
      <c r="AG12" s="3"/>
      <c r="AH12" s="4"/>
      <c r="AI12" s="16">
        <f>W12</f>
        <v>261.933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6"/>
      <c r="M13" s="8" t="s">
        <v>95</v>
      </c>
      <c r="N13" s="3"/>
      <c r="O13" s="3"/>
      <c r="P13" s="3"/>
      <c r="Q13" s="3"/>
      <c r="R13" s="3"/>
      <c r="S13" s="3"/>
      <c r="T13" s="3"/>
      <c r="U13" s="3"/>
      <c r="V13" s="4"/>
      <c r="W13" s="16">
        <f>W6*1.54</f>
        <v>1920.8419999999999</v>
      </c>
      <c r="Y13" s="8" t="s">
        <v>95</v>
      </c>
      <c r="Z13" s="3"/>
      <c r="AA13" s="3"/>
      <c r="AB13" s="3"/>
      <c r="AC13" s="3"/>
      <c r="AD13" s="3"/>
      <c r="AE13" s="3"/>
      <c r="AF13" s="3"/>
      <c r="AG13" s="3"/>
      <c r="AH13" s="4"/>
      <c r="AI13" s="16">
        <f>W13</f>
        <v>1920.8419999999999</v>
      </c>
    </row>
    <row r="14" spans="1:35" ht="15.75">
      <c r="A14" s="8"/>
      <c r="B14" s="3"/>
      <c r="C14" s="3"/>
      <c r="D14" s="3"/>
      <c r="E14" s="3"/>
      <c r="F14" s="3"/>
      <c r="G14" s="3"/>
      <c r="H14" s="3"/>
      <c r="I14" s="3"/>
      <c r="J14" s="4"/>
      <c r="K14" s="16"/>
      <c r="M14" s="8" t="s">
        <v>97</v>
      </c>
      <c r="N14" s="3"/>
      <c r="O14" s="3"/>
      <c r="P14" s="3"/>
      <c r="Q14" s="3"/>
      <c r="R14" s="3"/>
      <c r="S14" s="3"/>
      <c r="T14" s="3"/>
      <c r="U14" s="3"/>
      <c r="V14" s="4"/>
      <c r="W14" s="16">
        <f>W6*1</f>
        <v>1247.3</v>
      </c>
      <c r="Y14" s="8" t="s">
        <v>97</v>
      </c>
      <c r="Z14" s="3"/>
      <c r="AA14" s="3"/>
      <c r="AB14" s="3"/>
      <c r="AC14" s="3"/>
      <c r="AD14" s="3"/>
      <c r="AE14" s="3"/>
      <c r="AF14" s="3"/>
      <c r="AG14" s="3"/>
      <c r="AH14" s="4"/>
      <c r="AI14" s="16">
        <f>W14</f>
        <v>1247.3</v>
      </c>
    </row>
    <row r="15" spans="1:35" ht="15.75">
      <c r="A15" s="8" t="s">
        <v>4</v>
      </c>
      <c r="B15" s="7"/>
      <c r="C15" s="7"/>
      <c r="D15" s="7"/>
      <c r="E15" s="7"/>
      <c r="F15" s="7"/>
      <c r="G15" s="7"/>
      <c r="H15" s="7"/>
      <c r="I15" s="3"/>
      <c r="J15" s="4"/>
      <c r="K15" s="15">
        <f>K20+K25</f>
        <v>620</v>
      </c>
      <c r="M15" s="8" t="s">
        <v>96</v>
      </c>
      <c r="N15" s="7"/>
      <c r="O15" s="7"/>
      <c r="P15" s="7"/>
      <c r="Q15" s="7"/>
      <c r="R15" s="7"/>
      <c r="S15" s="7"/>
      <c r="T15" s="7"/>
      <c r="U15" s="3"/>
      <c r="V15" s="4"/>
      <c r="W15" s="15">
        <f>W25</f>
        <v>216</v>
      </c>
      <c r="Y15" s="8" t="s">
        <v>96</v>
      </c>
      <c r="Z15" s="7"/>
      <c r="AA15" s="7"/>
      <c r="AB15" s="7"/>
      <c r="AC15" s="7"/>
      <c r="AD15" s="7"/>
      <c r="AE15" s="7"/>
      <c r="AF15" s="7"/>
      <c r="AG15" s="3"/>
      <c r="AH15" s="4"/>
      <c r="AI15" s="15">
        <f>AI19+AI25</f>
        <v>4293</v>
      </c>
    </row>
    <row r="16" spans="1:35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5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5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6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6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7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7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8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98</v>
      </c>
      <c r="Z19" s="3"/>
      <c r="AA19" s="3"/>
      <c r="AB19" s="3"/>
      <c r="AC19" s="3"/>
      <c r="AD19" s="3"/>
      <c r="AE19" s="3"/>
      <c r="AF19" s="3"/>
      <c r="AG19" s="3"/>
      <c r="AH19" s="4"/>
      <c r="AI19" s="5">
        <v>4077</v>
      </c>
    </row>
    <row r="20" spans="1:35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>
        <v>404</v>
      </c>
      <c r="M20" s="9" t="s">
        <v>9</v>
      </c>
      <c r="N20" s="10"/>
      <c r="O20" s="10"/>
      <c r="P20" s="10"/>
      <c r="Q20" s="10"/>
      <c r="R20" s="10"/>
      <c r="S20" s="10"/>
      <c r="T20" s="10"/>
      <c r="U20" s="10"/>
      <c r="V20" s="11"/>
      <c r="W20" s="5"/>
      <c r="Y20" s="9" t="s">
        <v>9</v>
      </c>
      <c r="Z20" s="10"/>
      <c r="AA20" s="10"/>
      <c r="AB20" s="10"/>
      <c r="AC20" s="10"/>
      <c r="AD20" s="10"/>
      <c r="AE20" s="10"/>
      <c r="AF20" s="10"/>
      <c r="AG20" s="10"/>
      <c r="AH20" s="11"/>
      <c r="AI20" s="5"/>
    </row>
    <row r="21" spans="1:35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10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10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11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11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  <c r="M23" s="9" t="s">
        <v>12</v>
      </c>
      <c r="N23" s="10"/>
      <c r="O23" s="10"/>
      <c r="P23" s="10"/>
      <c r="Q23" s="10"/>
      <c r="R23" s="10"/>
      <c r="S23" s="10"/>
      <c r="T23" s="10"/>
      <c r="U23" s="10"/>
      <c r="V23" s="11"/>
      <c r="W23" s="5"/>
      <c r="Y23" s="9" t="s">
        <v>12</v>
      </c>
      <c r="Z23" s="10"/>
      <c r="AA23" s="10"/>
      <c r="AB23" s="10"/>
      <c r="AC23" s="10"/>
      <c r="AD23" s="10"/>
      <c r="AE23" s="10"/>
      <c r="AF23" s="10"/>
      <c r="AG23" s="10"/>
      <c r="AH23" s="11"/>
      <c r="AI23" s="5"/>
    </row>
    <row r="24" spans="1:35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13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13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22</v>
      </c>
      <c r="B25" s="3"/>
      <c r="C25" s="3"/>
      <c r="D25" s="3"/>
      <c r="E25" s="3"/>
      <c r="F25" s="3"/>
      <c r="G25" s="3"/>
      <c r="H25" s="3"/>
      <c r="I25" s="3"/>
      <c r="J25" s="4"/>
      <c r="K25" s="5">
        <v>216</v>
      </c>
      <c r="M25" s="2" t="s">
        <v>22</v>
      </c>
      <c r="N25" s="3"/>
      <c r="O25" s="3"/>
      <c r="P25" s="3"/>
      <c r="Q25" s="3"/>
      <c r="R25" s="3"/>
      <c r="S25" s="3"/>
      <c r="T25" s="3"/>
      <c r="U25" s="3"/>
      <c r="V25" s="4"/>
      <c r="W25" s="5">
        <v>216</v>
      </c>
      <c r="Y25" s="2" t="s">
        <v>22</v>
      </c>
      <c r="Z25" s="3"/>
      <c r="AA25" s="3"/>
      <c r="AB25" s="3"/>
      <c r="AC25" s="3"/>
      <c r="AD25" s="3"/>
      <c r="AE25" s="3"/>
      <c r="AF25" s="3"/>
      <c r="AG25" s="3"/>
      <c r="AH25" s="4"/>
      <c r="AI25" s="5">
        <v>216</v>
      </c>
    </row>
    <row r="26" spans="1:35" ht="15">
      <c r="A26" s="9" t="s">
        <v>15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K11+K12+K15</f>
        <v>5559.308</v>
      </c>
      <c r="M26" s="9" t="s">
        <v>15</v>
      </c>
      <c r="N26" s="10"/>
      <c r="O26" s="10"/>
      <c r="P26" s="10"/>
      <c r="Q26" s="10"/>
      <c r="R26" s="10"/>
      <c r="S26" s="10"/>
      <c r="T26" s="10"/>
      <c r="U26" s="10"/>
      <c r="V26" s="11"/>
      <c r="W26" s="16">
        <f>W11+W12+W13+W14+W15</f>
        <v>8797.423999999999</v>
      </c>
      <c r="Y26" s="9" t="s">
        <v>15</v>
      </c>
      <c r="Z26" s="10"/>
      <c r="AA26" s="10"/>
      <c r="AB26" s="10"/>
      <c r="AC26" s="10"/>
      <c r="AD26" s="10"/>
      <c r="AE26" s="10"/>
      <c r="AF26" s="10"/>
      <c r="AG26" s="10"/>
      <c r="AH26" s="11"/>
      <c r="AI26" s="16">
        <f>AI11+AI12+AI13+AI14+AI15</f>
        <v>12874.423999999999</v>
      </c>
    </row>
    <row r="27" ht="12.75">
      <c r="AJ27" s="17" t="s">
        <v>27</v>
      </c>
    </row>
    <row r="28" spans="1:33" ht="15.75">
      <c r="A28" s="1"/>
      <c r="B28" s="1"/>
      <c r="C28" s="1"/>
      <c r="D28" s="1"/>
      <c r="E28" s="29" t="s">
        <v>39</v>
      </c>
      <c r="F28" s="1"/>
      <c r="G28" s="1"/>
      <c r="H28" s="1"/>
      <c r="I28" s="1"/>
      <c r="M28" s="1"/>
      <c r="N28" s="1"/>
      <c r="O28" s="1"/>
      <c r="P28" s="1"/>
      <c r="Q28" s="1"/>
      <c r="R28" s="29" t="s">
        <v>40</v>
      </c>
      <c r="S28" s="1"/>
      <c r="T28" s="1"/>
      <c r="U28" s="1"/>
      <c r="X28" s="18" t="s">
        <v>27</v>
      </c>
      <c r="Y28" s="1"/>
      <c r="Z28" s="1"/>
      <c r="AA28" s="1"/>
      <c r="AB28" s="1"/>
      <c r="AC28" s="1"/>
      <c r="AD28" s="29" t="s">
        <v>41</v>
      </c>
      <c r="AE28" s="1"/>
      <c r="AF28" s="1"/>
      <c r="AG28" s="1"/>
    </row>
    <row r="29" spans="1:35" ht="15">
      <c r="A29" s="2" t="s">
        <v>58</v>
      </c>
      <c r="B29" s="3"/>
      <c r="C29" s="3"/>
      <c r="D29" s="3"/>
      <c r="E29" s="3"/>
      <c r="F29" s="3"/>
      <c r="G29" s="3"/>
      <c r="H29" s="3"/>
      <c r="I29" s="3"/>
      <c r="J29" s="4"/>
      <c r="K29" s="13">
        <f>AI9+AI4-AI26</f>
        <v>-13726.830999999998</v>
      </c>
      <c r="M29" s="2" t="s">
        <v>56</v>
      </c>
      <c r="N29" s="3"/>
      <c r="O29" s="3"/>
      <c r="P29" s="3"/>
      <c r="Q29" s="3"/>
      <c r="R29" s="3"/>
      <c r="S29" s="3"/>
      <c r="T29" s="3"/>
      <c r="U29" s="3"/>
      <c r="V29" s="4"/>
      <c r="W29" s="13">
        <f>K34+K29-K51</f>
        <v>-11710.163999999997</v>
      </c>
      <c r="Y29" s="2" t="s">
        <v>54</v>
      </c>
      <c r="Z29" s="3"/>
      <c r="AA29" s="3"/>
      <c r="AB29" s="3"/>
      <c r="AC29" s="3"/>
      <c r="AD29" s="3"/>
      <c r="AE29" s="3"/>
      <c r="AF29" s="3"/>
      <c r="AG29" s="3"/>
      <c r="AH29" s="4"/>
      <c r="AI29" s="13">
        <f>W34+W29-W51</f>
        <v>-13523.496999999996</v>
      </c>
    </row>
    <row r="30" spans="1:35" ht="15">
      <c r="A30" s="2" t="s">
        <v>59</v>
      </c>
      <c r="B30" s="3"/>
      <c r="C30" s="3"/>
      <c r="D30" s="3"/>
      <c r="E30" s="3"/>
      <c r="F30" s="3"/>
      <c r="G30" s="3"/>
      <c r="H30" s="3"/>
      <c r="I30" s="3"/>
      <c r="J30" s="4"/>
      <c r="K30" s="13" t="s">
        <v>27</v>
      </c>
      <c r="M30" s="2" t="s">
        <v>57</v>
      </c>
      <c r="N30" s="3"/>
      <c r="O30" s="3"/>
      <c r="P30" s="3"/>
      <c r="Q30" s="3"/>
      <c r="R30" s="3"/>
      <c r="S30" s="3"/>
      <c r="T30" s="3"/>
      <c r="U30" s="3"/>
      <c r="V30" s="4"/>
      <c r="W30" s="13" t="s">
        <v>27</v>
      </c>
      <c r="Y30" s="2" t="s">
        <v>55</v>
      </c>
      <c r="Z30" s="3"/>
      <c r="AA30" s="3"/>
      <c r="AB30" s="3"/>
      <c r="AC30" s="3"/>
      <c r="AD30" s="3"/>
      <c r="AE30" s="3"/>
      <c r="AF30" s="3"/>
      <c r="AG30" s="3"/>
      <c r="AH30" s="4"/>
      <c r="AI30" s="13" t="s">
        <v>27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4">
        <v>1247.3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4">
        <f>K31</f>
        <v>1247.3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4">
        <f>W31</f>
        <v>1247.3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5">
        <v>24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5">
        <f>K32</f>
        <v>24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5">
        <f>W32</f>
        <v>24</v>
      </c>
    </row>
    <row r="33" spans="1:35" ht="15">
      <c r="A33" s="2" t="s">
        <v>53</v>
      </c>
      <c r="B33" s="3"/>
      <c r="C33" s="3"/>
      <c r="D33" s="3"/>
      <c r="E33" s="3"/>
      <c r="F33" s="3"/>
      <c r="G33" s="3"/>
      <c r="H33" s="3"/>
      <c r="I33" s="3"/>
      <c r="J33" s="4"/>
      <c r="K33" s="15">
        <v>8.67</v>
      </c>
      <c r="M33" s="2" t="s">
        <v>53</v>
      </c>
      <c r="N33" s="3"/>
      <c r="O33" s="3"/>
      <c r="P33" s="3"/>
      <c r="Q33" s="3"/>
      <c r="R33" s="3"/>
      <c r="S33" s="3"/>
      <c r="T33" s="3"/>
      <c r="U33" s="3"/>
      <c r="V33" s="4"/>
      <c r="W33" s="15">
        <f>K33</f>
        <v>8.67</v>
      </c>
      <c r="Y33" s="2" t="s">
        <v>53</v>
      </c>
      <c r="Z33" s="3"/>
      <c r="AA33" s="3"/>
      <c r="AB33" s="3"/>
      <c r="AC33" s="3"/>
      <c r="AD33" s="3"/>
      <c r="AE33" s="3"/>
      <c r="AF33" s="3"/>
      <c r="AG33" s="3"/>
      <c r="AH33" s="4"/>
      <c r="AI33" s="15">
        <f>W33</f>
        <v>8.67</v>
      </c>
    </row>
    <row r="34" spans="1:35" ht="15">
      <c r="A34" s="2" t="s">
        <v>35</v>
      </c>
      <c r="B34" s="3"/>
      <c r="C34" s="3"/>
      <c r="D34" s="3"/>
      <c r="E34" s="3"/>
      <c r="F34" s="3"/>
      <c r="G34" s="3"/>
      <c r="H34" s="3"/>
      <c r="I34" s="3"/>
      <c r="J34" s="4"/>
      <c r="K34" s="16">
        <f>K31*K33</f>
        <v>10814.091</v>
      </c>
      <c r="M34" s="2" t="s">
        <v>36</v>
      </c>
      <c r="N34" s="3"/>
      <c r="O34" s="3"/>
      <c r="P34" s="3"/>
      <c r="Q34" s="3"/>
      <c r="R34" s="3"/>
      <c r="S34" s="3"/>
      <c r="T34" s="3"/>
      <c r="U34" s="3"/>
      <c r="V34" s="4"/>
      <c r="W34" s="16">
        <f>K34</f>
        <v>10814.091</v>
      </c>
      <c r="Y34" s="2" t="s">
        <v>37</v>
      </c>
      <c r="Z34" s="3"/>
      <c r="AA34" s="3"/>
      <c r="AB34" s="3"/>
      <c r="AC34" s="3"/>
      <c r="AD34" s="3"/>
      <c r="AE34" s="3"/>
      <c r="AF34" s="3"/>
      <c r="AG34" s="3"/>
      <c r="AH34" s="4"/>
      <c r="AI34" s="16">
        <f>W34</f>
        <v>10814.091</v>
      </c>
    </row>
    <row r="35" spans="1:35" ht="15.75">
      <c r="A35" s="2"/>
      <c r="B35" s="7" t="s">
        <v>2</v>
      </c>
      <c r="C35" s="7"/>
      <c r="D35" s="3"/>
      <c r="E35" s="3"/>
      <c r="F35" s="3"/>
      <c r="G35" s="3"/>
      <c r="H35" s="3"/>
      <c r="I35" s="3"/>
      <c r="J35" s="4"/>
      <c r="K35" s="5"/>
      <c r="M35" s="2"/>
      <c r="N35" s="7" t="s">
        <v>2</v>
      </c>
      <c r="O35" s="7"/>
      <c r="P35" s="3"/>
      <c r="Q35" s="3"/>
      <c r="R35" s="3"/>
      <c r="S35" s="3"/>
      <c r="T35" s="3"/>
      <c r="U35" s="3"/>
      <c r="V35" s="4"/>
      <c r="W35" s="5"/>
      <c r="Y35" s="2"/>
      <c r="Z35" s="7" t="s">
        <v>2</v>
      </c>
      <c r="AA35" s="7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8" t="s">
        <v>17</v>
      </c>
      <c r="B36" s="3"/>
      <c r="C36" s="3"/>
      <c r="D36" s="3"/>
      <c r="E36" s="3"/>
      <c r="F36" s="3"/>
      <c r="G36" s="3"/>
      <c r="H36" s="3"/>
      <c r="I36" s="3"/>
      <c r="J36" s="4"/>
      <c r="K36" s="16">
        <f>AI11</f>
        <v>5151.348999999999</v>
      </c>
      <c r="M36" s="8" t="s">
        <v>17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</f>
        <v>5151.348999999999</v>
      </c>
      <c r="Y36" s="8" t="s">
        <v>17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>W36</f>
        <v>5151.348999999999</v>
      </c>
    </row>
    <row r="37" spans="1:35" ht="15.75">
      <c r="A37" s="8" t="s">
        <v>18</v>
      </c>
      <c r="B37" s="3"/>
      <c r="C37" s="3"/>
      <c r="D37" s="3"/>
      <c r="E37" s="3"/>
      <c r="F37" s="3"/>
      <c r="G37" s="3"/>
      <c r="H37" s="3"/>
      <c r="I37" s="3"/>
      <c r="J37" s="4"/>
      <c r="K37" s="16">
        <f>AI12</f>
        <v>261.933</v>
      </c>
      <c r="M37" s="8" t="s">
        <v>18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261.933</v>
      </c>
      <c r="Y37" s="8" t="s">
        <v>18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261.933</v>
      </c>
    </row>
    <row r="38" spans="1:35" ht="15.75">
      <c r="A38" s="8" t="s">
        <v>95</v>
      </c>
      <c r="B38" s="3"/>
      <c r="C38" s="3"/>
      <c r="D38" s="3"/>
      <c r="E38" s="3"/>
      <c r="F38" s="3"/>
      <c r="G38" s="3"/>
      <c r="H38" s="3"/>
      <c r="I38" s="3"/>
      <c r="J38" s="4"/>
      <c r="K38" s="16">
        <f>W13</f>
        <v>1920.8419999999999</v>
      </c>
      <c r="M38" s="8" t="s">
        <v>95</v>
      </c>
      <c r="N38" s="3"/>
      <c r="O38" s="3"/>
      <c r="P38" s="3"/>
      <c r="Q38" s="3"/>
      <c r="R38" s="3"/>
      <c r="S38" s="3"/>
      <c r="T38" s="3"/>
      <c r="U38" s="3"/>
      <c r="V38" s="4"/>
      <c r="W38" s="16">
        <f>K38</f>
        <v>1920.8419999999999</v>
      </c>
      <c r="Y38" s="8" t="s">
        <v>95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>W38</f>
        <v>1920.8419999999999</v>
      </c>
    </row>
    <row r="39" spans="1:35" ht="15.75">
      <c r="A39" s="8" t="s">
        <v>97</v>
      </c>
      <c r="B39" s="3"/>
      <c r="C39" s="3"/>
      <c r="D39" s="3"/>
      <c r="E39" s="3"/>
      <c r="F39" s="3"/>
      <c r="G39" s="3"/>
      <c r="H39" s="3"/>
      <c r="I39" s="3"/>
      <c r="J39" s="4"/>
      <c r="K39" s="16">
        <f>W14</f>
        <v>1247.3</v>
      </c>
      <c r="M39" s="8" t="s">
        <v>97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1247.3</v>
      </c>
      <c r="Y39" s="8" t="s">
        <v>97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1247.3</v>
      </c>
    </row>
    <row r="40" spans="1:35" ht="15.75">
      <c r="A40" s="8" t="s">
        <v>96</v>
      </c>
      <c r="B40" s="7"/>
      <c r="C40" s="7"/>
      <c r="D40" s="7"/>
      <c r="E40" s="7"/>
      <c r="F40" s="7"/>
      <c r="G40" s="7"/>
      <c r="H40" s="7"/>
      <c r="I40" s="3"/>
      <c r="J40" s="4"/>
      <c r="K40" s="15">
        <f>K50</f>
        <v>216</v>
      </c>
      <c r="M40" s="8" t="s">
        <v>96</v>
      </c>
      <c r="N40" s="7"/>
      <c r="O40" s="7"/>
      <c r="P40" s="7"/>
      <c r="Q40" s="7"/>
      <c r="R40" s="7"/>
      <c r="S40" s="7"/>
      <c r="T40" s="7"/>
      <c r="U40" s="3"/>
      <c r="V40" s="4"/>
      <c r="W40" s="15">
        <f>W45+W50</f>
        <v>4046</v>
      </c>
      <c r="Y40" s="8" t="s">
        <v>96</v>
      </c>
      <c r="Z40" s="7"/>
      <c r="AA40" s="7"/>
      <c r="AB40" s="7"/>
      <c r="AC40" s="7"/>
      <c r="AD40" s="7"/>
      <c r="AE40" s="7"/>
      <c r="AF40" s="7"/>
      <c r="AG40" s="3"/>
      <c r="AH40" s="4"/>
      <c r="AI40" s="15">
        <f>AI50</f>
        <v>216</v>
      </c>
    </row>
    <row r="41" spans="1:35" ht="15">
      <c r="A41" s="2" t="s">
        <v>5</v>
      </c>
      <c r="B41" s="3"/>
      <c r="C41" s="3"/>
      <c r="D41" s="3"/>
      <c r="E41" s="3"/>
      <c r="F41" s="3"/>
      <c r="G41" s="3"/>
      <c r="H41" s="3"/>
      <c r="I41" s="3"/>
      <c r="J41" s="4"/>
      <c r="K41" s="5"/>
      <c r="M41" s="2" t="s">
        <v>5</v>
      </c>
      <c r="N41" s="3"/>
      <c r="O41" s="3"/>
      <c r="P41" s="3"/>
      <c r="Q41" s="3"/>
      <c r="R41" s="3"/>
      <c r="S41" s="3"/>
      <c r="T41" s="3"/>
      <c r="U41" s="3"/>
      <c r="V41" s="4"/>
      <c r="W41" s="5"/>
      <c r="Y41" s="2" t="s">
        <v>5</v>
      </c>
      <c r="Z41" s="3"/>
      <c r="AA41" s="3"/>
      <c r="AB41" s="3"/>
      <c r="AC41" s="3"/>
      <c r="AD41" s="3"/>
      <c r="AE41" s="3"/>
      <c r="AF41" s="3"/>
      <c r="AG41" s="3"/>
      <c r="AH41" s="4"/>
      <c r="AI41" s="5"/>
    </row>
    <row r="42" spans="1:35" ht="15">
      <c r="A42" s="2" t="s">
        <v>6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6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6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7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7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7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8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8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8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9" t="s">
        <v>9</v>
      </c>
      <c r="B45" s="10"/>
      <c r="C45" s="10"/>
      <c r="D45" s="10"/>
      <c r="E45" s="10"/>
      <c r="F45" s="10"/>
      <c r="G45" s="10"/>
      <c r="H45" s="10"/>
      <c r="I45" s="10"/>
      <c r="J45" s="11"/>
      <c r="K45" s="5"/>
      <c r="M45" s="9" t="s">
        <v>9</v>
      </c>
      <c r="N45" s="10"/>
      <c r="O45" s="10"/>
      <c r="P45" s="10"/>
      <c r="Q45" s="10"/>
      <c r="R45" s="10"/>
      <c r="S45" s="10"/>
      <c r="T45" s="10"/>
      <c r="U45" s="10"/>
      <c r="V45" s="11"/>
      <c r="W45" s="5">
        <v>3830</v>
      </c>
      <c r="Y45" s="9" t="s">
        <v>9</v>
      </c>
      <c r="Z45" s="10"/>
      <c r="AA45" s="10"/>
      <c r="AB45" s="10"/>
      <c r="AC45" s="10"/>
      <c r="AD45" s="10"/>
      <c r="AE45" s="10"/>
      <c r="AF45" s="10"/>
      <c r="AG45" s="10"/>
      <c r="AH45" s="11"/>
      <c r="AI45" s="5"/>
    </row>
    <row r="46" spans="1:35" ht="15">
      <c r="A46" s="2" t="s">
        <v>10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10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10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11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11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11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9" t="s">
        <v>12</v>
      </c>
      <c r="B48" s="10"/>
      <c r="C48" s="10"/>
      <c r="D48" s="10"/>
      <c r="E48" s="10"/>
      <c r="F48" s="10"/>
      <c r="G48" s="10"/>
      <c r="H48" s="10"/>
      <c r="I48" s="10"/>
      <c r="J48" s="11"/>
      <c r="K48" s="5"/>
      <c r="M48" s="9" t="s">
        <v>12</v>
      </c>
      <c r="N48" s="10"/>
      <c r="O48" s="10"/>
      <c r="P48" s="10"/>
      <c r="Q48" s="10"/>
      <c r="R48" s="10"/>
      <c r="S48" s="10"/>
      <c r="T48" s="10"/>
      <c r="U48" s="10"/>
      <c r="V48" s="11"/>
      <c r="W48" s="5"/>
      <c r="Y48" s="9" t="s">
        <v>12</v>
      </c>
      <c r="Z48" s="10"/>
      <c r="AA48" s="10"/>
      <c r="AB48" s="10"/>
      <c r="AC48" s="10"/>
      <c r="AD48" s="10"/>
      <c r="AE48" s="10"/>
      <c r="AF48" s="10"/>
      <c r="AG48" s="10"/>
      <c r="AH48" s="11"/>
      <c r="AI48" s="5"/>
    </row>
    <row r="49" spans="1:35" ht="15">
      <c r="A49" s="2" t="s">
        <v>13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13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13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22</v>
      </c>
      <c r="B50" s="3"/>
      <c r="C50" s="3"/>
      <c r="D50" s="3"/>
      <c r="E50" s="3"/>
      <c r="F50" s="3"/>
      <c r="G50" s="3"/>
      <c r="H50" s="3"/>
      <c r="I50" s="3"/>
      <c r="J50" s="4"/>
      <c r="K50" s="5">
        <v>216</v>
      </c>
      <c r="M50" s="2" t="s">
        <v>22</v>
      </c>
      <c r="N50" s="3"/>
      <c r="O50" s="3"/>
      <c r="P50" s="3"/>
      <c r="Q50" s="3"/>
      <c r="R50" s="3"/>
      <c r="S50" s="3"/>
      <c r="T50" s="3"/>
      <c r="U50" s="3"/>
      <c r="V50" s="4"/>
      <c r="W50" s="5">
        <v>216</v>
      </c>
      <c r="Y50" s="2" t="s">
        <v>14</v>
      </c>
      <c r="Z50" s="3"/>
      <c r="AA50" s="3"/>
      <c r="AB50" s="3"/>
      <c r="AC50" s="3"/>
      <c r="AD50" s="3"/>
      <c r="AE50" s="3"/>
      <c r="AF50" s="3"/>
      <c r="AG50" s="3"/>
      <c r="AH50" s="4"/>
      <c r="AI50" s="5">
        <v>216</v>
      </c>
    </row>
    <row r="51" spans="1:35" ht="15">
      <c r="A51" s="9" t="s">
        <v>15</v>
      </c>
      <c r="B51" s="10"/>
      <c r="C51" s="10"/>
      <c r="D51" s="10"/>
      <c r="E51" s="10"/>
      <c r="F51" s="10"/>
      <c r="G51" s="10"/>
      <c r="H51" s="10"/>
      <c r="I51" s="10"/>
      <c r="J51" s="11"/>
      <c r="K51" s="16">
        <f>K36+K37+K38+K39+K40</f>
        <v>8797.423999999999</v>
      </c>
      <c r="M51" s="9" t="s">
        <v>15</v>
      </c>
      <c r="N51" s="10"/>
      <c r="O51" s="10"/>
      <c r="P51" s="10"/>
      <c r="Q51" s="10"/>
      <c r="R51" s="10"/>
      <c r="S51" s="10"/>
      <c r="T51" s="10"/>
      <c r="U51" s="10"/>
      <c r="V51" s="11"/>
      <c r="W51" s="16">
        <f>W36+W37+W38+W39+W40</f>
        <v>12627.423999999999</v>
      </c>
      <c r="Y51" s="9" t="s">
        <v>15</v>
      </c>
      <c r="Z51" s="10"/>
      <c r="AA51" s="10"/>
      <c r="AB51" s="10"/>
      <c r="AC51" s="10"/>
      <c r="AD51" s="10"/>
      <c r="AE51" s="10"/>
      <c r="AF51" s="10"/>
      <c r="AG51" s="10"/>
      <c r="AH51" s="11"/>
      <c r="AI51" s="16">
        <f>AI36+AI37+AI38+AI39+AI40</f>
        <v>8797.423999999999</v>
      </c>
    </row>
    <row r="52" spans="5:30" ht="12.75">
      <c r="E52" s="19" t="s">
        <v>20</v>
      </c>
      <c r="R52" s="20" t="s">
        <v>19</v>
      </c>
      <c r="AD52" s="20" t="s">
        <v>21</v>
      </c>
    </row>
    <row r="53" spans="1:36" ht="15">
      <c r="A53" s="2" t="s">
        <v>60</v>
      </c>
      <c r="B53" s="3"/>
      <c r="C53" s="3"/>
      <c r="D53" s="3"/>
      <c r="E53" s="3"/>
      <c r="F53" s="3"/>
      <c r="G53" s="3"/>
      <c r="H53" s="3"/>
      <c r="I53" s="3"/>
      <c r="J53" s="4"/>
      <c r="K53" s="13">
        <f>AI34+AI29-AI51</f>
        <v>-11506.829999999994</v>
      </c>
      <c r="M53" s="2" t="s">
        <v>62</v>
      </c>
      <c r="N53" s="3"/>
      <c r="O53" s="3"/>
      <c r="P53" s="3"/>
      <c r="Q53" s="3"/>
      <c r="R53" s="3"/>
      <c r="S53" s="3"/>
      <c r="T53" s="3"/>
      <c r="U53" s="3"/>
      <c r="V53" s="4"/>
      <c r="W53" s="13">
        <f>K58+K53-K75</f>
        <v>-10299.162999999993</v>
      </c>
      <c r="Y53" s="2" t="s">
        <v>64</v>
      </c>
      <c r="Z53" s="3"/>
      <c r="AA53" s="3"/>
      <c r="AB53" s="3"/>
      <c r="AC53" s="3"/>
      <c r="AD53" s="3"/>
      <c r="AE53" s="3"/>
      <c r="AF53" s="3"/>
      <c r="AG53" s="3"/>
      <c r="AH53" s="4"/>
      <c r="AI53" s="13">
        <f>W58+W53-W75</f>
        <v>-12465.495999999992</v>
      </c>
      <c r="AJ53" s="18"/>
    </row>
    <row r="54" spans="1:35" ht="15">
      <c r="A54" s="2" t="s">
        <v>61</v>
      </c>
      <c r="B54" s="3"/>
      <c r="C54" s="3"/>
      <c r="D54" s="3"/>
      <c r="E54" s="3"/>
      <c r="F54" s="3"/>
      <c r="G54" s="3"/>
      <c r="H54" s="3"/>
      <c r="I54" s="3"/>
      <c r="J54" s="4"/>
      <c r="K54" s="13" t="s">
        <v>27</v>
      </c>
      <c r="M54" s="2" t="s">
        <v>63</v>
      </c>
      <c r="N54" s="3"/>
      <c r="O54" s="3"/>
      <c r="P54" s="3"/>
      <c r="Q54" s="3"/>
      <c r="R54" s="3"/>
      <c r="S54" s="3"/>
      <c r="T54" s="3"/>
      <c r="U54" s="3"/>
      <c r="V54" s="4"/>
      <c r="W54" s="16" t="s">
        <v>27</v>
      </c>
      <c r="Y54" s="2" t="s">
        <v>65</v>
      </c>
      <c r="Z54" s="3"/>
      <c r="AA54" s="3"/>
      <c r="AB54" s="3"/>
      <c r="AC54" s="3"/>
      <c r="AD54" s="3"/>
      <c r="AE54" s="3"/>
      <c r="AF54" s="3"/>
      <c r="AG54" s="3"/>
      <c r="AH54" s="4"/>
      <c r="AI54" s="13"/>
    </row>
    <row r="55" spans="1:35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4">
        <f>AI31</f>
        <v>1247.3</v>
      </c>
      <c r="M55" s="2" t="s">
        <v>0</v>
      </c>
      <c r="N55" s="3"/>
      <c r="O55" s="3"/>
      <c r="P55" s="3"/>
      <c r="Q55" s="3"/>
      <c r="R55" s="3"/>
      <c r="S55" s="3"/>
      <c r="T55" s="3"/>
      <c r="U55" s="3"/>
      <c r="V55" s="4"/>
      <c r="W55" s="14">
        <f>K55</f>
        <v>1247.3</v>
      </c>
      <c r="Y55" s="2" t="s">
        <v>0</v>
      </c>
      <c r="Z55" s="3"/>
      <c r="AA55" s="3"/>
      <c r="AB55" s="3"/>
      <c r="AC55" s="3"/>
      <c r="AD55" s="3"/>
      <c r="AE55" s="3"/>
      <c r="AF55" s="3"/>
      <c r="AG55" s="3"/>
      <c r="AH55" s="4"/>
      <c r="AI55" s="14">
        <f>W55</f>
        <v>1247.3</v>
      </c>
    </row>
    <row r="56" spans="1:35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5">
        <f>AI32</f>
        <v>24</v>
      </c>
      <c r="M56" s="2" t="s">
        <v>1</v>
      </c>
      <c r="N56" s="3"/>
      <c r="O56" s="3"/>
      <c r="P56" s="3"/>
      <c r="Q56" s="3"/>
      <c r="R56" s="3"/>
      <c r="S56" s="3"/>
      <c r="T56" s="3"/>
      <c r="U56" s="3"/>
      <c r="V56" s="4"/>
      <c r="W56" s="15">
        <f>K56</f>
        <v>24</v>
      </c>
      <c r="Y56" s="2" t="s">
        <v>1</v>
      </c>
      <c r="Z56" s="3"/>
      <c r="AA56" s="3"/>
      <c r="AB56" s="3"/>
      <c r="AC56" s="3"/>
      <c r="AD56" s="3"/>
      <c r="AE56" s="3"/>
      <c r="AF56" s="3"/>
      <c r="AG56" s="3"/>
      <c r="AH56" s="4"/>
      <c r="AI56" s="15">
        <f>W56</f>
        <v>24</v>
      </c>
    </row>
    <row r="57" spans="1:35" ht="15">
      <c r="A57" s="2" t="s">
        <v>53</v>
      </c>
      <c r="B57" s="3"/>
      <c r="C57" s="3"/>
      <c r="D57" s="3"/>
      <c r="E57" s="3"/>
      <c r="F57" s="3"/>
      <c r="G57" s="3"/>
      <c r="H57" s="3"/>
      <c r="I57" s="3"/>
      <c r="J57" s="4"/>
      <c r="K57" s="15">
        <f>AI33</f>
        <v>8.67</v>
      </c>
      <c r="M57" s="2" t="s">
        <v>53</v>
      </c>
      <c r="N57" s="3"/>
      <c r="O57" s="3"/>
      <c r="P57" s="3"/>
      <c r="Q57" s="3"/>
      <c r="R57" s="3"/>
      <c r="S57" s="3"/>
      <c r="T57" s="3"/>
      <c r="U57" s="3"/>
      <c r="V57" s="4"/>
      <c r="W57" s="15">
        <f>K57</f>
        <v>8.67</v>
      </c>
      <c r="Y57" s="2" t="s">
        <v>53</v>
      </c>
      <c r="Z57" s="3"/>
      <c r="AA57" s="3"/>
      <c r="AB57" s="3"/>
      <c r="AC57" s="3"/>
      <c r="AD57" s="3"/>
      <c r="AE57" s="3"/>
      <c r="AF57" s="3"/>
      <c r="AG57" s="3"/>
      <c r="AH57" s="4"/>
      <c r="AI57" s="15">
        <f>W57</f>
        <v>8.67</v>
      </c>
    </row>
    <row r="58" spans="1:35" ht="15">
      <c r="A58" s="2" t="s">
        <v>38</v>
      </c>
      <c r="B58" s="3"/>
      <c r="C58" s="3"/>
      <c r="D58" s="3"/>
      <c r="E58" s="3"/>
      <c r="F58" s="3"/>
      <c r="G58" s="3"/>
      <c r="H58" s="3"/>
      <c r="I58" s="3"/>
      <c r="J58" s="4"/>
      <c r="K58" s="16">
        <f>AI34</f>
        <v>10814.091</v>
      </c>
      <c r="M58" s="2" t="s">
        <v>42</v>
      </c>
      <c r="N58" s="3"/>
      <c r="O58" s="3"/>
      <c r="P58" s="3"/>
      <c r="Q58" s="3"/>
      <c r="R58" s="3"/>
      <c r="S58" s="3"/>
      <c r="T58" s="3"/>
      <c r="U58" s="3"/>
      <c r="V58" s="4"/>
      <c r="W58" s="16">
        <f>K58</f>
        <v>10814.091</v>
      </c>
      <c r="Y58" s="2" t="s">
        <v>43</v>
      </c>
      <c r="Z58" s="3"/>
      <c r="AA58" s="3"/>
      <c r="AB58" s="3"/>
      <c r="AC58" s="3"/>
      <c r="AD58" s="3"/>
      <c r="AE58" s="3"/>
      <c r="AF58" s="3"/>
      <c r="AG58" s="3"/>
      <c r="AH58" s="4"/>
      <c r="AI58" s="16">
        <f>W58</f>
        <v>10814.091</v>
      </c>
    </row>
    <row r="59" spans="1:35" ht="15.75">
      <c r="A59" s="2"/>
      <c r="B59" s="7" t="s">
        <v>2</v>
      </c>
      <c r="C59" s="7"/>
      <c r="D59" s="3"/>
      <c r="E59" s="3"/>
      <c r="F59" s="3"/>
      <c r="G59" s="3"/>
      <c r="H59" s="3"/>
      <c r="I59" s="3"/>
      <c r="J59" s="4"/>
      <c r="K59" s="5"/>
      <c r="M59" s="2"/>
      <c r="N59" s="7" t="s">
        <v>2</v>
      </c>
      <c r="O59" s="7"/>
      <c r="P59" s="3"/>
      <c r="Q59" s="3"/>
      <c r="R59" s="3"/>
      <c r="S59" s="3"/>
      <c r="T59" s="3"/>
      <c r="U59" s="3"/>
      <c r="V59" s="4"/>
      <c r="W59" s="5"/>
      <c r="Y59" s="2"/>
      <c r="Z59" s="7" t="s">
        <v>2</v>
      </c>
      <c r="AA59" s="7"/>
      <c r="AB59" s="3"/>
      <c r="AC59" s="3"/>
      <c r="AD59" s="3"/>
      <c r="AE59" s="3"/>
      <c r="AF59" s="3"/>
      <c r="AG59" s="3"/>
      <c r="AH59" s="4"/>
      <c r="AI59" s="5"/>
    </row>
    <row r="60" spans="1:35" ht="15.75">
      <c r="A60" s="8" t="s">
        <v>17</v>
      </c>
      <c r="B60" s="3"/>
      <c r="C60" s="3"/>
      <c r="D60" s="3"/>
      <c r="E60" s="3"/>
      <c r="F60" s="3"/>
      <c r="G60" s="3"/>
      <c r="H60" s="3"/>
      <c r="I60" s="3"/>
      <c r="J60" s="4"/>
      <c r="K60" s="16">
        <f>K36</f>
        <v>5151.348999999999</v>
      </c>
      <c r="M60" s="8" t="s">
        <v>17</v>
      </c>
      <c r="N60" s="3"/>
      <c r="O60" s="3"/>
      <c r="P60" s="3"/>
      <c r="Q60" s="3"/>
      <c r="R60" s="3"/>
      <c r="S60" s="3"/>
      <c r="T60" s="3"/>
      <c r="U60" s="3"/>
      <c r="V60" s="4"/>
      <c r="W60" s="16">
        <f>K60</f>
        <v>5151.348999999999</v>
      </c>
      <c r="Y60" s="8" t="s">
        <v>17</v>
      </c>
      <c r="Z60" s="3"/>
      <c r="AA60" s="3"/>
      <c r="AB60" s="3"/>
      <c r="AC60" s="3"/>
      <c r="AD60" s="3"/>
      <c r="AE60" s="3"/>
      <c r="AF60" s="3"/>
      <c r="AG60" s="3"/>
      <c r="AH60" s="4"/>
      <c r="AI60" s="16">
        <f>W60</f>
        <v>5151.348999999999</v>
      </c>
    </row>
    <row r="61" spans="1:35" ht="15.75">
      <c r="A61" s="8" t="s">
        <v>18</v>
      </c>
      <c r="B61" s="3"/>
      <c r="C61" s="3"/>
      <c r="D61" s="3"/>
      <c r="E61" s="3"/>
      <c r="F61" s="3"/>
      <c r="G61" s="3"/>
      <c r="H61" s="3"/>
      <c r="I61" s="3"/>
      <c r="J61" s="4"/>
      <c r="K61" s="16">
        <f>K37</f>
        <v>261.933</v>
      </c>
      <c r="M61" s="8" t="s">
        <v>18</v>
      </c>
      <c r="N61" s="3"/>
      <c r="O61" s="3"/>
      <c r="P61" s="3"/>
      <c r="Q61" s="3"/>
      <c r="R61" s="3"/>
      <c r="S61" s="3"/>
      <c r="T61" s="3"/>
      <c r="U61" s="3"/>
      <c r="V61" s="4"/>
      <c r="W61" s="16">
        <f>K61</f>
        <v>261.933</v>
      </c>
      <c r="Y61" s="8" t="s">
        <v>18</v>
      </c>
      <c r="Z61" s="3"/>
      <c r="AA61" s="3"/>
      <c r="AB61" s="3"/>
      <c r="AC61" s="3"/>
      <c r="AD61" s="3"/>
      <c r="AE61" s="3"/>
      <c r="AF61" s="3"/>
      <c r="AG61" s="3"/>
      <c r="AH61" s="4"/>
      <c r="AI61" s="16">
        <f>W61</f>
        <v>261.933</v>
      </c>
    </row>
    <row r="62" spans="1:35" ht="15.75">
      <c r="A62" s="8" t="s">
        <v>95</v>
      </c>
      <c r="B62" s="3"/>
      <c r="C62" s="3"/>
      <c r="D62" s="3"/>
      <c r="E62" s="3"/>
      <c r="F62" s="3"/>
      <c r="G62" s="3"/>
      <c r="H62" s="3"/>
      <c r="I62" s="3"/>
      <c r="J62" s="4"/>
      <c r="K62" s="16">
        <f>K38</f>
        <v>1920.8419999999999</v>
      </c>
      <c r="M62" s="8" t="s">
        <v>95</v>
      </c>
      <c r="N62" s="3"/>
      <c r="O62" s="3"/>
      <c r="P62" s="3"/>
      <c r="Q62" s="3"/>
      <c r="R62" s="3"/>
      <c r="S62" s="3"/>
      <c r="T62" s="3"/>
      <c r="U62" s="3"/>
      <c r="V62" s="4"/>
      <c r="W62" s="16">
        <f>K62</f>
        <v>1920.8419999999999</v>
      </c>
      <c r="Y62" s="8" t="s">
        <v>95</v>
      </c>
      <c r="Z62" s="3"/>
      <c r="AA62" s="3"/>
      <c r="AB62" s="3"/>
      <c r="AC62" s="3"/>
      <c r="AD62" s="3"/>
      <c r="AE62" s="3"/>
      <c r="AF62" s="3"/>
      <c r="AG62" s="3"/>
      <c r="AH62" s="4"/>
      <c r="AI62" s="16">
        <f>W62</f>
        <v>1920.8419999999999</v>
      </c>
    </row>
    <row r="63" spans="1:35" ht="15.75">
      <c r="A63" s="8" t="s">
        <v>97</v>
      </c>
      <c r="B63" s="3"/>
      <c r="C63" s="3"/>
      <c r="D63" s="3"/>
      <c r="E63" s="3"/>
      <c r="F63" s="3"/>
      <c r="G63" s="3"/>
      <c r="H63" s="3"/>
      <c r="I63" s="3"/>
      <c r="J63" s="4"/>
      <c r="K63" s="16">
        <f>K39</f>
        <v>1247.3</v>
      </c>
      <c r="M63" s="8" t="s">
        <v>97</v>
      </c>
      <c r="N63" s="3"/>
      <c r="O63" s="3"/>
      <c r="P63" s="3"/>
      <c r="Q63" s="3"/>
      <c r="R63" s="3"/>
      <c r="S63" s="3"/>
      <c r="T63" s="3"/>
      <c r="U63" s="3"/>
      <c r="V63" s="4"/>
      <c r="W63" s="16">
        <f>K63</f>
        <v>1247.3</v>
      </c>
      <c r="Y63" s="8" t="s">
        <v>97</v>
      </c>
      <c r="Z63" s="3"/>
      <c r="AA63" s="3"/>
      <c r="AB63" s="3"/>
      <c r="AC63" s="3"/>
      <c r="AD63" s="3"/>
      <c r="AE63" s="3"/>
      <c r="AF63" s="3"/>
      <c r="AG63" s="3"/>
      <c r="AH63" s="4"/>
      <c r="AI63" s="16">
        <f>W63</f>
        <v>1247.3</v>
      </c>
    </row>
    <row r="64" spans="1:35" ht="15.75">
      <c r="A64" s="8" t="s">
        <v>96</v>
      </c>
      <c r="B64" s="7"/>
      <c r="C64" s="7"/>
      <c r="D64" s="7"/>
      <c r="E64" s="7"/>
      <c r="F64" s="7"/>
      <c r="G64" s="7"/>
      <c r="H64" s="7"/>
      <c r="I64" s="3"/>
      <c r="J64" s="4"/>
      <c r="K64" s="15">
        <f>K69+K74</f>
        <v>1025</v>
      </c>
      <c r="M64" s="8" t="s">
        <v>96</v>
      </c>
      <c r="N64" s="7"/>
      <c r="O64" s="7"/>
      <c r="P64" s="7"/>
      <c r="Q64" s="7"/>
      <c r="R64" s="7"/>
      <c r="S64" s="7"/>
      <c r="T64" s="7"/>
      <c r="U64" s="3"/>
      <c r="V64" s="4"/>
      <c r="W64" s="15">
        <f>W65+W69+W74</f>
        <v>4399</v>
      </c>
      <c r="Y64" s="8" t="s">
        <v>96</v>
      </c>
      <c r="Z64" s="7"/>
      <c r="AA64" s="7"/>
      <c r="AB64" s="7"/>
      <c r="AC64" s="7"/>
      <c r="AD64" s="7"/>
      <c r="AE64" s="7"/>
      <c r="AF64" s="7"/>
      <c r="AG64" s="3"/>
      <c r="AH64" s="4"/>
      <c r="AI64" s="15">
        <f>AI74</f>
        <v>216</v>
      </c>
    </row>
    <row r="65" spans="1:35" ht="15">
      <c r="A65" s="2" t="s">
        <v>5</v>
      </c>
      <c r="B65" s="3"/>
      <c r="C65" s="3"/>
      <c r="D65" s="3"/>
      <c r="E65" s="3"/>
      <c r="F65" s="3"/>
      <c r="G65" s="3"/>
      <c r="H65" s="3"/>
      <c r="I65" s="3"/>
      <c r="J65" s="4"/>
      <c r="K65" s="5"/>
      <c r="M65" s="2" t="s">
        <v>5</v>
      </c>
      <c r="N65" s="3"/>
      <c r="O65" s="3"/>
      <c r="P65" s="3"/>
      <c r="Q65" s="3"/>
      <c r="R65" s="3"/>
      <c r="S65" s="3"/>
      <c r="T65" s="3"/>
      <c r="U65" s="3"/>
      <c r="V65" s="4"/>
      <c r="W65" s="5">
        <v>1119</v>
      </c>
      <c r="Y65" s="2" t="s">
        <v>5</v>
      </c>
      <c r="Z65" s="3"/>
      <c r="AA65" s="3"/>
      <c r="AB65" s="3"/>
      <c r="AC65" s="3"/>
      <c r="AD65" s="3"/>
      <c r="AE65" s="3"/>
      <c r="AF65" s="3"/>
      <c r="AG65" s="3"/>
      <c r="AH65" s="4"/>
      <c r="AI65" s="5"/>
    </row>
    <row r="66" spans="1:35" ht="15">
      <c r="A66" s="2" t="s">
        <v>6</v>
      </c>
      <c r="B66" s="3"/>
      <c r="C66" s="3"/>
      <c r="D66" s="3"/>
      <c r="E66" s="3"/>
      <c r="F66" s="3"/>
      <c r="G66" s="3"/>
      <c r="H66" s="3"/>
      <c r="I66" s="3"/>
      <c r="J66" s="4"/>
      <c r="K66" s="5"/>
      <c r="M66" s="2" t="s">
        <v>6</v>
      </c>
      <c r="N66" s="3"/>
      <c r="O66" s="3"/>
      <c r="P66" s="3"/>
      <c r="Q66" s="3"/>
      <c r="R66" s="3"/>
      <c r="S66" s="3"/>
      <c r="T66" s="3"/>
      <c r="U66" s="3"/>
      <c r="V66" s="4"/>
      <c r="W66" s="5"/>
      <c r="Y66" s="2" t="s">
        <v>6</v>
      </c>
      <c r="Z66" s="3"/>
      <c r="AA66" s="3"/>
      <c r="AB66" s="3"/>
      <c r="AC66" s="3"/>
      <c r="AD66" s="3"/>
      <c r="AE66" s="3"/>
      <c r="AF66" s="3"/>
      <c r="AG66" s="3"/>
      <c r="AH66" s="4"/>
      <c r="AI66" s="5"/>
    </row>
    <row r="67" spans="1:35" ht="15">
      <c r="A67" s="2" t="s">
        <v>7</v>
      </c>
      <c r="B67" s="3"/>
      <c r="C67" s="3"/>
      <c r="D67" s="3"/>
      <c r="E67" s="3"/>
      <c r="F67" s="3"/>
      <c r="G67" s="3"/>
      <c r="H67" s="3"/>
      <c r="I67" s="3"/>
      <c r="J67" s="4"/>
      <c r="K67" s="5"/>
      <c r="M67" s="2" t="s">
        <v>7</v>
      </c>
      <c r="N67" s="3"/>
      <c r="O67" s="3"/>
      <c r="P67" s="3"/>
      <c r="Q67" s="3"/>
      <c r="R67" s="3"/>
      <c r="S67" s="3"/>
      <c r="T67" s="3"/>
      <c r="U67" s="3"/>
      <c r="V67" s="4"/>
      <c r="W67" s="5"/>
      <c r="Y67" s="2" t="s">
        <v>7</v>
      </c>
      <c r="Z67" s="3"/>
      <c r="AA67" s="3"/>
      <c r="AB67" s="3"/>
      <c r="AC67" s="3"/>
      <c r="AD67" s="3"/>
      <c r="AE67" s="3"/>
      <c r="AF67" s="3"/>
      <c r="AG67" s="3"/>
      <c r="AH67" s="4"/>
      <c r="AI67" s="5"/>
    </row>
    <row r="68" spans="1:35" ht="15">
      <c r="A68" s="2" t="s">
        <v>8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8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8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9" t="s">
        <v>9</v>
      </c>
      <c r="B69" s="10"/>
      <c r="C69" s="10"/>
      <c r="D69" s="10"/>
      <c r="E69" s="10"/>
      <c r="F69" s="10"/>
      <c r="G69" s="10"/>
      <c r="H69" s="10"/>
      <c r="I69" s="10"/>
      <c r="J69" s="11"/>
      <c r="K69" s="5">
        <v>809</v>
      </c>
      <c r="M69" s="9" t="s">
        <v>9</v>
      </c>
      <c r="N69" s="10"/>
      <c r="O69" s="10"/>
      <c r="P69" s="10"/>
      <c r="Q69" s="10"/>
      <c r="R69" s="10"/>
      <c r="S69" s="10"/>
      <c r="T69" s="10"/>
      <c r="U69" s="10"/>
      <c r="V69" s="11"/>
      <c r="W69" s="5">
        <v>3064</v>
      </c>
      <c r="Y69" s="9" t="s">
        <v>9</v>
      </c>
      <c r="Z69" s="10"/>
      <c r="AA69" s="10"/>
      <c r="AB69" s="10"/>
      <c r="AC69" s="10"/>
      <c r="AD69" s="10"/>
      <c r="AE69" s="10"/>
      <c r="AF69" s="10"/>
      <c r="AG69" s="10"/>
      <c r="AH69" s="11"/>
      <c r="AI69" s="5"/>
    </row>
    <row r="70" spans="1:35" ht="15">
      <c r="A70" s="2" t="s">
        <v>10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10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10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11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11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11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9" t="s">
        <v>12</v>
      </c>
      <c r="B72" s="10"/>
      <c r="C72" s="10"/>
      <c r="D72" s="10"/>
      <c r="E72" s="10"/>
      <c r="F72" s="10"/>
      <c r="G72" s="10"/>
      <c r="H72" s="10"/>
      <c r="I72" s="10"/>
      <c r="J72" s="11"/>
      <c r="K72" s="5"/>
      <c r="M72" s="9" t="s">
        <v>12</v>
      </c>
      <c r="N72" s="10"/>
      <c r="O72" s="10"/>
      <c r="P72" s="10"/>
      <c r="Q72" s="10"/>
      <c r="R72" s="10"/>
      <c r="S72" s="10"/>
      <c r="T72" s="10"/>
      <c r="U72" s="10"/>
      <c r="V72" s="11"/>
      <c r="W72" s="5"/>
      <c r="Y72" s="9" t="s">
        <v>12</v>
      </c>
      <c r="Z72" s="10"/>
      <c r="AA72" s="10"/>
      <c r="AB72" s="10"/>
      <c r="AC72" s="10"/>
      <c r="AD72" s="10"/>
      <c r="AE72" s="10"/>
      <c r="AF72" s="10"/>
      <c r="AG72" s="10"/>
      <c r="AH72" s="11"/>
      <c r="AI72" s="5"/>
    </row>
    <row r="73" spans="1:35" ht="15">
      <c r="A73" s="2" t="s">
        <v>13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13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13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22</v>
      </c>
      <c r="B74" s="3"/>
      <c r="C74" s="3"/>
      <c r="D74" s="3"/>
      <c r="E74" s="3"/>
      <c r="F74" s="3"/>
      <c r="G74" s="3"/>
      <c r="H74" s="3"/>
      <c r="I74" s="3"/>
      <c r="J74" s="4"/>
      <c r="K74" s="5">
        <f>K50</f>
        <v>216</v>
      </c>
      <c r="M74" s="2" t="s">
        <v>22</v>
      </c>
      <c r="N74" s="3"/>
      <c r="O74" s="3"/>
      <c r="P74" s="3"/>
      <c r="Q74" s="3"/>
      <c r="R74" s="3"/>
      <c r="S74" s="3"/>
      <c r="T74" s="3"/>
      <c r="U74" s="3"/>
      <c r="V74" s="4"/>
      <c r="W74" s="5">
        <v>216</v>
      </c>
      <c r="Y74" s="2" t="s">
        <v>22</v>
      </c>
      <c r="Z74" s="3"/>
      <c r="AA74" s="3"/>
      <c r="AB74" s="3"/>
      <c r="AC74" s="3"/>
      <c r="AD74" s="3"/>
      <c r="AE74" s="3"/>
      <c r="AF74" s="3"/>
      <c r="AG74" s="3"/>
      <c r="AH74" s="4"/>
      <c r="AI74" s="5">
        <v>216</v>
      </c>
    </row>
    <row r="75" spans="1:35" ht="15">
      <c r="A75" s="9" t="s">
        <v>15</v>
      </c>
      <c r="B75" s="10"/>
      <c r="C75" s="10"/>
      <c r="D75" s="10"/>
      <c r="E75" s="10"/>
      <c r="F75" s="10"/>
      <c r="G75" s="10"/>
      <c r="H75" s="10"/>
      <c r="I75" s="10"/>
      <c r="J75" s="11"/>
      <c r="K75" s="16">
        <f>K60+K61+K62+K63+K64</f>
        <v>9606.423999999999</v>
      </c>
      <c r="M75" s="9" t="s">
        <v>15</v>
      </c>
      <c r="N75" s="10"/>
      <c r="O75" s="10"/>
      <c r="P75" s="10"/>
      <c r="Q75" s="10"/>
      <c r="R75" s="10"/>
      <c r="S75" s="10"/>
      <c r="T75" s="10"/>
      <c r="U75" s="10"/>
      <c r="V75" s="11"/>
      <c r="W75" s="16">
        <f>W60+W61+W62+W63+W64</f>
        <v>12980.423999999999</v>
      </c>
      <c r="Y75" s="9" t="s">
        <v>15</v>
      </c>
      <c r="Z75" s="10"/>
      <c r="AA75" s="10"/>
      <c r="AB75" s="10"/>
      <c r="AC75" s="10"/>
      <c r="AD75" s="10"/>
      <c r="AE75" s="10"/>
      <c r="AF75" s="10"/>
      <c r="AG75" s="10"/>
      <c r="AH75" s="11"/>
      <c r="AI75" s="16">
        <f>AI60+AI61+AI62+AI63+AI64</f>
        <v>8797.423999999999</v>
      </c>
    </row>
    <row r="76" spans="5:30" ht="12.75">
      <c r="E76" s="19" t="s">
        <v>24</v>
      </c>
      <c r="R76" s="20" t="s">
        <v>25</v>
      </c>
      <c r="AD76" s="20" t="s">
        <v>26</v>
      </c>
    </row>
    <row r="77" spans="1:35" ht="15">
      <c r="A77" s="2" t="s">
        <v>81</v>
      </c>
      <c r="B77" s="3"/>
      <c r="C77" s="3"/>
      <c r="D77" s="3"/>
      <c r="E77" s="3"/>
      <c r="F77" s="3"/>
      <c r="G77" s="3"/>
      <c r="H77" s="3"/>
      <c r="I77" s="3"/>
      <c r="J77" s="4"/>
      <c r="K77" s="13">
        <f>AI58+AI53-AI75</f>
        <v>-10448.82899999999</v>
      </c>
      <c r="L77" s="17"/>
      <c r="M77" s="2" t="s">
        <v>68</v>
      </c>
      <c r="N77" s="3"/>
      <c r="O77" s="3"/>
      <c r="P77" s="3"/>
      <c r="Q77" s="3"/>
      <c r="R77" s="3"/>
      <c r="S77" s="3"/>
      <c r="T77" s="3"/>
      <c r="U77" s="3"/>
      <c r="V77" s="4"/>
      <c r="W77" s="13">
        <f>K82+K77-K99</f>
        <v>-8432.16199999999</v>
      </c>
      <c r="Y77" s="2" t="s">
        <v>66</v>
      </c>
      <c r="Z77" s="3"/>
      <c r="AA77" s="3"/>
      <c r="AB77" s="3"/>
      <c r="AC77" s="3"/>
      <c r="AD77" s="3"/>
      <c r="AE77" s="3"/>
      <c r="AF77" s="3"/>
      <c r="AG77" s="3"/>
      <c r="AH77" s="4"/>
      <c r="AI77" s="13">
        <f>W82+W77-W99</f>
        <v>-6415.494999999988</v>
      </c>
    </row>
    <row r="78" spans="1:35" ht="15">
      <c r="A78" s="2" t="s">
        <v>82</v>
      </c>
      <c r="B78" s="3"/>
      <c r="C78" s="3"/>
      <c r="D78" s="3"/>
      <c r="E78" s="3"/>
      <c r="F78" s="3"/>
      <c r="G78" s="3"/>
      <c r="H78" s="3"/>
      <c r="I78" s="3"/>
      <c r="J78" s="4"/>
      <c r="K78" s="13"/>
      <c r="M78" s="2" t="s">
        <v>69</v>
      </c>
      <c r="N78" s="3"/>
      <c r="O78" s="3"/>
      <c r="P78" s="3"/>
      <c r="Q78" s="3"/>
      <c r="R78" s="3"/>
      <c r="S78" s="3"/>
      <c r="T78" s="3"/>
      <c r="U78" s="3"/>
      <c r="V78" s="4"/>
      <c r="W78" s="16"/>
      <c r="Y78" s="2" t="s">
        <v>67</v>
      </c>
      <c r="Z78" s="3"/>
      <c r="AA78" s="3"/>
      <c r="AB78" s="3"/>
      <c r="AC78" s="3"/>
      <c r="AD78" s="3"/>
      <c r="AE78" s="3"/>
      <c r="AF78" s="3"/>
      <c r="AG78" s="3"/>
      <c r="AH78" s="4"/>
      <c r="AI78" s="13"/>
    </row>
    <row r="79" spans="1:35" ht="15">
      <c r="A79" s="2" t="s">
        <v>0</v>
      </c>
      <c r="B79" s="3"/>
      <c r="C79" s="3"/>
      <c r="D79" s="3"/>
      <c r="E79" s="3"/>
      <c r="F79" s="3"/>
      <c r="G79" s="3"/>
      <c r="H79" s="3"/>
      <c r="I79" s="3"/>
      <c r="J79" s="4"/>
      <c r="K79" s="14">
        <f>K55</f>
        <v>1247.3</v>
      </c>
      <c r="M79" s="2" t="s">
        <v>0</v>
      </c>
      <c r="N79" s="3"/>
      <c r="O79" s="3"/>
      <c r="P79" s="3"/>
      <c r="Q79" s="3"/>
      <c r="R79" s="3"/>
      <c r="S79" s="3"/>
      <c r="T79" s="3"/>
      <c r="U79" s="3"/>
      <c r="V79" s="4"/>
      <c r="W79" s="14">
        <f>K79</f>
        <v>1247.3</v>
      </c>
      <c r="Y79" s="2" t="s">
        <v>0</v>
      </c>
      <c r="Z79" s="3"/>
      <c r="AA79" s="3"/>
      <c r="AB79" s="3"/>
      <c r="AC79" s="3"/>
      <c r="AD79" s="3"/>
      <c r="AE79" s="3"/>
      <c r="AF79" s="3"/>
      <c r="AG79" s="3"/>
      <c r="AH79" s="4"/>
      <c r="AI79" s="14">
        <f>W79</f>
        <v>1247.3</v>
      </c>
    </row>
    <row r="80" spans="1:35" ht="15">
      <c r="A80" s="2" t="s">
        <v>1</v>
      </c>
      <c r="B80" s="3"/>
      <c r="C80" s="3"/>
      <c r="D80" s="3"/>
      <c r="E80" s="3"/>
      <c r="F80" s="3"/>
      <c r="G80" s="3"/>
      <c r="H80" s="3"/>
      <c r="I80" s="3"/>
      <c r="J80" s="4"/>
      <c r="K80" s="15">
        <f>K56</f>
        <v>24</v>
      </c>
      <c r="M80" s="2" t="s">
        <v>1</v>
      </c>
      <c r="N80" s="3"/>
      <c r="O80" s="3"/>
      <c r="P80" s="3"/>
      <c r="Q80" s="3"/>
      <c r="R80" s="3"/>
      <c r="S80" s="3"/>
      <c r="T80" s="3"/>
      <c r="U80" s="3"/>
      <c r="V80" s="4"/>
      <c r="W80" s="15">
        <f>K80</f>
        <v>24</v>
      </c>
      <c r="Y80" s="2" t="s">
        <v>1</v>
      </c>
      <c r="Z80" s="3"/>
      <c r="AA80" s="3"/>
      <c r="AB80" s="3"/>
      <c r="AC80" s="3"/>
      <c r="AD80" s="3"/>
      <c r="AE80" s="3"/>
      <c r="AF80" s="3"/>
      <c r="AG80" s="3"/>
      <c r="AH80" s="4"/>
      <c r="AI80" s="15">
        <f>W80</f>
        <v>24</v>
      </c>
    </row>
    <row r="81" spans="1:35" ht="15">
      <c r="A81" s="2" t="s">
        <v>53</v>
      </c>
      <c r="B81" s="3"/>
      <c r="C81" s="3"/>
      <c r="D81" s="3"/>
      <c r="E81" s="3"/>
      <c r="F81" s="3"/>
      <c r="G81" s="3"/>
      <c r="H81" s="3"/>
      <c r="I81" s="3"/>
      <c r="J81" s="4"/>
      <c r="K81" s="15">
        <f>K57</f>
        <v>8.67</v>
      </c>
      <c r="M81" s="2" t="s">
        <v>53</v>
      </c>
      <c r="N81" s="3"/>
      <c r="O81" s="3"/>
      <c r="P81" s="3"/>
      <c r="Q81" s="3"/>
      <c r="R81" s="3"/>
      <c r="S81" s="3"/>
      <c r="T81" s="3"/>
      <c r="U81" s="3"/>
      <c r="V81" s="4"/>
      <c r="W81" s="15">
        <f>K81</f>
        <v>8.67</v>
      </c>
      <c r="Y81" s="2" t="s">
        <v>53</v>
      </c>
      <c r="Z81" s="3"/>
      <c r="AA81" s="3"/>
      <c r="AB81" s="3"/>
      <c r="AC81" s="3"/>
      <c r="AD81" s="3"/>
      <c r="AE81" s="3"/>
      <c r="AF81" s="3"/>
      <c r="AG81" s="3"/>
      <c r="AH81" s="4"/>
      <c r="AI81" s="15">
        <f>W81</f>
        <v>8.67</v>
      </c>
    </row>
    <row r="82" spans="1:35" ht="15">
      <c r="A82" s="2" t="s">
        <v>44</v>
      </c>
      <c r="B82" s="3"/>
      <c r="C82" s="3"/>
      <c r="D82" s="3"/>
      <c r="E82" s="3"/>
      <c r="F82" s="3"/>
      <c r="G82" s="3"/>
      <c r="H82" s="3"/>
      <c r="I82" s="3"/>
      <c r="J82" s="4"/>
      <c r="K82" s="16">
        <f>K58</f>
        <v>10814.091</v>
      </c>
      <c r="M82" s="2" t="s">
        <v>45</v>
      </c>
      <c r="N82" s="3"/>
      <c r="O82" s="3"/>
      <c r="P82" s="3"/>
      <c r="Q82" s="3"/>
      <c r="R82" s="3"/>
      <c r="S82" s="3"/>
      <c r="T82" s="3"/>
      <c r="U82" s="3"/>
      <c r="V82" s="4"/>
      <c r="W82" s="16">
        <f>K82</f>
        <v>10814.091</v>
      </c>
      <c r="Y82" s="2" t="s">
        <v>46</v>
      </c>
      <c r="Z82" s="3"/>
      <c r="AA82" s="3"/>
      <c r="AB82" s="3"/>
      <c r="AC82" s="3"/>
      <c r="AD82" s="3"/>
      <c r="AE82" s="3"/>
      <c r="AF82" s="3"/>
      <c r="AG82" s="3"/>
      <c r="AH82" s="4"/>
      <c r="AI82" s="16">
        <f>W82</f>
        <v>10814.091</v>
      </c>
    </row>
    <row r="83" spans="1:35" ht="15.75">
      <c r="A83" s="2"/>
      <c r="B83" s="7" t="s">
        <v>2</v>
      </c>
      <c r="C83" s="7"/>
      <c r="D83" s="3"/>
      <c r="E83" s="3"/>
      <c r="F83" s="3"/>
      <c r="G83" s="3"/>
      <c r="H83" s="3"/>
      <c r="I83" s="3"/>
      <c r="J83" s="4"/>
      <c r="K83" s="5"/>
      <c r="M83" s="2"/>
      <c r="N83" s="7" t="s">
        <v>2</v>
      </c>
      <c r="O83" s="7"/>
      <c r="P83" s="3"/>
      <c r="Q83" s="3"/>
      <c r="R83" s="3"/>
      <c r="S83" s="3"/>
      <c r="T83" s="3"/>
      <c r="U83" s="3"/>
      <c r="V83" s="4"/>
      <c r="W83" s="5"/>
      <c r="Y83" s="2"/>
      <c r="Z83" s="7" t="s">
        <v>2</v>
      </c>
      <c r="AA83" s="7"/>
      <c r="AB83" s="3"/>
      <c r="AC83" s="3"/>
      <c r="AD83" s="3"/>
      <c r="AE83" s="3"/>
      <c r="AF83" s="3"/>
      <c r="AG83" s="3"/>
      <c r="AH83" s="4"/>
      <c r="AI83" s="5"/>
    </row>
    <row r="84" spans="1:35" ht="15.75">
      <c r="A84" s="8" t="s">
        <v>17</v>
      </c>
      <c r="B84" s="3"/>
      <c r="C84" s="3"/>
      <c r="D84" s="3"/>
      <c r="E84" s="3"/>
      <c r="F84" s="3"/>
      <c r="G84" s="3"/>
      <c r="H84" s="3"/>
      <c r="I84" s="3"/>
      <c r="J84" s="4"/>
      <c r="K84" s="16">
        <f>K60</f>
        <v>5151.348999999999</v>
      </c>
      <c r="M84" s="8" t="s">
        <v>17</v>
      </c>
      <c r="N84" s="3"/>
      <c r="O84" s="3"/>
      <c r="P84" s="3"/>
      <c r="Q84" s="3"/>
      <c r="R84" s="3"/>
      <c r="S84" s="3"/>
      <c r="T84" s="3"/>
      <c r="U84" s="3"/>
      <c r="V84" s="4"/>
      <c r="W84" s="16">
        <f>K84</f>
        <v>5151.348999999999</v>
      </c>
      <c r="Y84" s="8" t="s">
        <v>17</v>
      </c>
      <c r="Z84" s="3"/>
      <c r="AA84" s="3"/>
      <c r="AB84" s="3"/>
      <c r="AC84" s="3"/>
      <c r="AD84" s="3"/>
      <c r="AE84" s="3"/>
      <c r="AF84" s="3"/>
      <c r="AG84" s="3"/>
      <c r="AH84" s="4"/>
      <c r="AI84" s="16">
        <f>W84</f>
        <v>5151.348999999999</v>
      </c>
    </row>
    <row r="85" spans="1:35" ht="15.75">
      <c r="A85" s="8" t="s">
        <v>18</v>
      </c>
      <c r="B85" s="3"/>
      <c r="C85" s="3"/>
      <c r="D85" s="3"/>
      <c r="E85" s="3"/>
      <c r="F85" s="3"/>
      <c r="G85" s="3"/>
      <c r="H85" s="3"/>
      <c r="I85" s="3"/>
      <c r="J85" s="4"/>
      <c r="K85" s="16">
        <f>K61</f>
        <v>261.933</v>
      </c>
      <c r="M85" s="8" t="s">
        <v>18</v>
      </c>
      <c r="N85" s="3"/>
      <c r="O85" s="3"/>
      <c r="P85" s="3"/>
      <c r="Q85" s="3"/>
      <c r="R85" s="3"/>
      <c r="S85" s="3"/>
      <c r="T85" s="3"/>
      <c r="U85" s="3"/>
      <c r="V85" s="4"/>
      <c r="W85" s="16">
        <f>K85</f>
        <v>261.933</v>
      </c>
      <c r="Y85" s="8" t="s">
        <v>18</v>
      </c>
      <c r="Z85" s="3"/>
      <c r="AA85" s="3"/>
      <c r="AB85" s="3"/>
      <c r="AC85" s="3"/>
      <c r="AD85" s="3"/>
      <c r="AE85" s="3"/>
      <c r="AF85" s="3"/>
      <c r="AG85" s="3"/>
      <c r="AH85" s="4"/>
      <c r="AI85" s="16">
        <f>W85</f>
        <v>261.933</v>
      </c>
    </row>
    <row r="86" spans="1:35" ht="15.75">
      <c r="A86" s="8" t="s">
        <v>95</v>
      </c>
      <c r="B86" s="3"/>
      <c r="C86" s="3"/>
      <c r="D86" s="3"/>
      <c r="E86" s="3"/>
      <c r="F86" s="3"/>
      <c r="G86" s="3"/>
      <c r="H86" s="3"/>
      <c r="I86" s="3"/>
      <c r="J86" s="4"/>
      <c r="K86" s="16">
        <f>K62</f>
        <v>1920.8419999999999</v>
      </c>
      <c r="M86" s="8" t="s">
        <v>95</v>
      </c>
      <c r="N86" s="3"/>
      <c r="O86" s="3"/>
      <c r="P86" s="3"/>
      <c r="Q86" s="3"/>
      <c r="R86" s="3"/>
      <c r="S86" s="3"/>
      <c r="T86" s="3"/>
      <c r="U86" s="3"/>
      <c r="V86" s="4"/>
      <c r="W86" s="16">
        <f>K86</f>
        <v>1920.8419999999999</v>
      </c>
      <c r="Y86" s="8" t="s">
        <v>95</v>
      </c>
      <c r="Z86" s="3"/>
      <c r="AA86" s="3"/>
      <c r="AB86" s="3"/>
      <c r="AC86" s="3"/>
      <c r="AD86" s="3"/>
      <c r="AE86" s="3"/>
      <c r="AF86" s="3"/>
      <c r="AG86" s="3"/>
      <c r="AH86" s="4"/>
      <c r="AI86" s="16">
        <f>W86</f>
        <v>1920.8419999999999</v>
      </c>
    </row>
    <row r="87" spans="1:35" ht="15.75">
      <c r="A87" s="8" t="s">
        <v>97</v>
      </c>
      <c r="B87" s="3"/>
      <c r="C87" s="3"/>
      <c r="D87" s="3"/>
      <c r="E87" s="3"/>
      <c r="F87" s="3"/>
      <c r="G87" s="3"/>
      <c r="H87" s="3"/>
      <c r="I87" s="3"/>
      <c r="J87" s="4"/>
      <c r="K87" s="16">
        <f>K63</f>
        <v>1247.3</v>
      </c>
      <c r="M87" s="8" t="s">
        <v>97</v>
      </c>
      <c r="N87" s="3"/>
      <c r="O87" s="3"/>
      <c r="P87" s="3"/>
      <c r="Q87" s="3"/>
      <c r="R87" s="3"/>
      <c r="S87" s="3"/>
      <c r="T87" s="3"/>
      <c r="U87" s="3"/>
      <c r="V87" s="4"/>
      <c r="W87" s="16">
        <f>K87</f>
        <v>1247.3</v>
      </c>
      <c r="Y87" s="8" t="s">
        <v>97</v>
      </c>
      <c r="Z87" s="3"/>
      <c r="AA87" s="3"/>
      <c r="AB87" s="3"/>
      <c r="AC87" s="3"/>
      <c r="AD87" s="3"/>
      <c r="AE87" s="3"/>
      <c r="AF87" s="3"/>
      <c r="AG87" s="3"/>
      <c r="AH87" s="4"/>
      <c r="AI87" s="16">
        <f>W87</f>
        <v>1247.3</v>
      </c>
    </row>
    <row r="88" spans="1:35" ht="15.75">
      <c r="A88" s="8" t="s">
        <v>96</v>
      </c>
      <c r="B88" s="7"/>
      <c r="C88" s="7"/>
      <c r="D88" s="7"/>
      <c r="E88" s="7"/>
      <c r="F88" s="7"/>
      <c r="G88" s="7"/>
      <c r="H88" s="7"/>
      <c r="I88" s="3"/>
      <c r="J88" s="4"/>
      <c r="K88" s="15">
        <f>K74</f>
        <v>216</v>
      </c>
      <c r="M88" s="8" t="s">
        <v>96</v>
      </c>
      <c r="N88" s="7"/>
      <c r="O88" s="7"/>
      <c r="P88" s="7"/>
      <c r="Q88" s="7"/>
      <c r="R88" s="7"/>
      <c r="S88" s="7"/>
      <c r="T88" s="7"/>
      <c r="U88" s="3"/>
      <c r="V88" s="4"/>
      <c r="W88" s="15">
        <f>K88</f>
        <v>216</v>
      </c>
      <c r="Y88" s="8" t="s">
        <v>96</v>
      </c>
      <c r="Z88" s="7"/>
      <c r="AA88" s="7"/>
      <c r="AB88" s="7"/>
      <c r="AC88" s="7"/>
      <c r="AD88" s="7"/>
      <c r="AE88" s="7"/>
      <c r="AF88" s="7"/>
      <c r="AG88" s="3"/>
      <c r="AH88" s="4"/>
      <c r="AI88" s="15">
        <f>AI95+AI98</f>
        <v>1038</v>
      </c>
    </row>
    <row r="89" spans="1:35" ht="15">
      <c r="A89" s="2" t="s">
        <v>5</v>
      </c>
      <c r="B89" s="3"/>
      <c r="C89" s="3"/>
      <c r="D89" s="3"/>
      <c r="E89" s="3"/>
      <c r="F89" s="3"/>
      <c r="G89" s="3"/>
      <c r="H89" s="3"/>
      <c r="I89" s="3"/>
      <c r="J89" s="4"/>
      <c r="K89" s="5"/>
      <c r="M89" s="2" t="s">
        <v>5</v>
      </c>
      <c r="N89" s="3"/>
      <c r="O89" s="3"/>
      <c r="P89" s="3"/>
      <c r="Q89" s="3"/>
      <c r="R89" s="3"/>
      <c r="S89" s="3"/>
      <c r="T89" s="3"/>
      <c r="U89" s="3"/>
      <c r="V89" s="4"/>
      <c r="W89" s="5"/>
      <c r="Y89" s="2" t="s">
        <v>5</v>
      </c>
      <c r="Z89" s="3"/>
      <c r="AA89" s="3"/>
      <c r="AB89" s="3"/>
      <c r="AC89" s="3"/>
      <c r="AD89" s="3"/>
      <c r="AE89" s="3"/>
      <c r="AF89" s="3"/>
      <c r="AG89" s="3"/>
      <c r="AH89" s="4"/>
      <c r="AI89" s="5"/>
    </row>
    <row r="90" spans="1:35" ht="15">
      <c r="A90" s="2" t="s">
        <v>6</v>
      </c>
      <c r="B90" s="3"/>
      <c r="C90" s="3"/>
      <c r="D90" s="3"/>
      <c r="E90" s="3"/>
      <c r="F90" s="3"/>
      <c r="G90" s="3"/>
      <c r="H90" s="3"/>
      <c r="I90" s="3"/>
      <c r="J90" s="4"/>
      <c r="K90" s="5"/>
      <c r="M90" s="2" t="s">
        <v>6</v>
      </c>
      <c r="N90" s="3"/>
      <c r="O90" s="3"/>
      <c r="P90" s="3"/>
      <c r="Q90" s="3"/>
      <c r="R90" s="3"/>
      <c r="S90" s="3"/>
      <c r="T90" s="3"/>
      <c r="U90" s="3"/>
      <c r="V90" s="4"/>
      <c r="W90" s="5"/>
      <c r="Y90" s="2" t="s">
        <v>6</v>
      </c>
      <c r="Z90" s="3"/>
      <c r="AA90" s="3"/>
      <c r="AB90" s="3"/>
      <c r="AC90" s="3"/>
      <c r="AD90" s="3"/>
      <c r="AE90" s="3"/>
      <c r="AF90" s="3"/>
      <c r="AG90" s="3"/>
      <c r="AH90" s="4"/>
      <c r="AI90" s="5"/>
    </row>
    <row r="91" spans="1:35" ht="15">
      <c r="A91" s="2" t="s">
        <v>7</v>
      </c>
      <c r="B91" s="3"/>
      <c r="C91" s="3"/>
      <c r="D91" s="3"/>
      <c r="E91" s="3"/>
      <c r="F91" s="3"/>
      <c r="G91" s="3"/>
      <c r="H91" s="3"/>
      <c r="I91" s="3"/>
      <c r="J91" s="4"/>
      <c r="K91" s="5"/>
      <c r="M91" s="2" t="s">
        <v>7</v>
      </c>
      <c r="N91" s="3"/>
      <c r="O91" s="3"/>
      <c r="P91" s="3"/>
      <c r="Q91" s="3"/>
      <c r="R91" s="3"/>
      <c r="S91" s="3"/>
      <c r="T91" s="3"/>
      <c r="U91" s="3"/>
      <c r="V91" s="4"/>
      <c r="W91" s="5"/>
      <c r="Y91" s="2" t="s">
        <v>7</v>
      </c>
      <c r="Z91" s="3"/>
      <c r="AA91" s="3"/>
      <c r="AB91" s="3"/>
      <c r="AC91" s="3"/>
      <c r="AD91" s="3"/>
      <c r="AE91" s="3"/>
      <c r="AF91" s="3"/>
      <c r="AG91" s="3"/>
      <c r="AH91" s="4"/>
      <c r="AI91" s="5"/>
    </row>
    <row r="92" spans="1:35" ht="15">
      <c r="A92" s="2" t="s">
        <v>8</v>
      </c>
      <c r="B92" s="3"/>
      <c r="C92" s="3"/>
      <c r="D92" s="3"/>
      <c r="E92" s="3"/>
      <c r="F92" s="3"/>
      <c r="G92" s="3"/>
      <c r="H92" s="3"/>
      <c r="I92" s="3"/>
      <c r="J92" s="4"/>
      <c r="K92" s="5"/>
      <c r="M92" s="2" t="s">
        <v>8</v>
      </c>
      <c r="N92" s="3"/>
      <c r="O92" s="3"/>
      <c r="P92" s="3"/>
      <c r="Q92" s="3"/>
      <c r="R92" s="3"/>
      <c r="S92" s="3"/>
      <c r="T92" s="3"/>
      <c r="U92" s="3"/>
      <c r="V92" s="4"/>
      <c r="W92" s="5"/>
      <c r="Y92" s="2" t="s">
        <v>8</v>
      </c>
      <c r="Z92" s="3"/>
      <c r="AA92" s="3"/>
      <c r="AB92" s="3"/>
      <c r="AC92" s="3"/>
      <c r="AD92" s="3"/>
      <c r="AE92" s="3"/>
      <c r="AF92" s="3"/>
      <c r="AG92" s="3"/>
      <c r="AH92" s="4"/>
      <c r="AI92" s="5"/>
    </row>
    <row r="93" spans="1:36" ht="15">
      <c r="A93" s="9" t="s">
        <v>9</v>
      </c>
      <c r="B93" s="10"/>
      <c r="C93" s="10"/>
      <c r="D93" s="10"/>
      <c r="E93" s="10"/>
      <c r="F93" s="10"/>
      <c r="G93" s="10"/>
      <c r="H93" s="10"/>
      <c r="I93" s="10"/>
      <c r="J93" s="11"/>
      <c r="K93" s="5"/>
      <c r="M93" s="9" t="s">
        <v>9</v>
      </c>
      <c r="N93" s="10"/>
      <c r="O93" s="10"/>
      <c r="P93" s="10"/>
      <c r="Q93" s="10"/>
      <c r="R93" s="10"/>
      <c r="S93" s="10"/>
      <c r="T93" s="10"/>
      <c r="U93" s="10"/>
      <c r="V93" s="11"/>
      <c r="W93" s="5"/>
      <c r="Y93" s="9" t="s">
        <v>9</v>
      </c>
      <c r="Z93" s="10"/>
      <c r="AA93" s="10"/>
      <c r="AB93" s="10"/>
      <c r="AC93" s="10"/>
      <c r="AD93" s="10"/>
      <c r="AE93" s="10"/>
      <c r="AF93" s="10"/>
      <c r="AG93" s="10"/>
      <c r="AH93" s="11"/>
      <c r="AI93" s="5"/>
      <c r="AJ93" s="18"/>
    </row>
    <row r="94" spans="1:35" ht="15">
      <c r="A94" s="2" t="s">
        <v>10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10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10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11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11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11</v>
      </c>
      <c r="Z95" s="3"/>
      <c r="AA95" s="3"/>
      <c r="AB95" s="3"/>
      <c r="AC95" s="3"/>
      <c r="AD95" s="3"/>
      <c r="AE95" s="3"/>
      <c r="AF95" s="3"/>
      <c r="AG95" s="3"/>
      <c r="AH95" s="4"/>
      <c r="AI95" s="5">
        <v>822</v>
      </c>
    </row>
    <row r="96" spans="1:35" ht="15">
      <c r="A96" s="9" t="s">
        <v>12</v>
      </c>
      <c r="B96" s="10"/>
      <c r="C96" s="10"/>
      <c r="D96" s="10"/>
      <c r="E96" s="10"/>
      <c r="F96" s="10"/>
      <c r="G96" s="10"/>
      <c r="H96" s="10"/>
      <c r="I96" s="10"/>
      <c r="J96" s="11"/>
      <c r="K96" s="5"/>
      <c r="M96" s="9" t="s">
        <v>12</v>
      </c>
      <c r="N96" s="10"/>
      <c r="O96" s="10"/>
      <c r="P96" s="10"/>
      <c r="Q96" s="10"/>
      <c r="R96" s="10"/>
      <c r="S96" s="10"/>
      <c r="T96" s="10"/>
      <c r="U96" s="10"/>
      <c r="V96" s="11"/>
      <c r="W96" s="5"/>
      <c r="Y96" s="9" t="s">
        <v>12</v>
      </c>
      <c r="Z96" s="10"/>
      <c r="AA96" s="10"/>
      <c r="AB96" s="10"/>
      <c r="AC96" s="10"/>
      <c r="AD96" s="10"/>
      <c r="AE96" s="10"/>
      <c r="AF96" s="10"/>
      <c r="AG96" s="10"/>
      <c r="AH96" s="11"/>
      <c r="AI96" s="5"/>
    </row>
    <row r="97" spans="1:35" ht="15">
      <c r="A97" s="2" t="s">
        <v>13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13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13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2" t="s">
        <v>14</v>
      </c>
      <c r="B98" s="3"/>
      <c r="C98" s="3"/>
      <c r="D98" s="3"/>
      <c r="E98" s="3"/>
      <c r="F98" s="3"/>
      <c r="G98" s="3"/>
      <c r="H98" s="3"/>
      <c r="I98" s="3"/>
      <c r="J98" s="4"/>
      <c r="K98" s="5">
        <f>K74</f>
        <v>216</v>
      </c>
      <c r="M98" s="2" t="s">
        <v>14</v>
      </c>
      <c r="N98" s="3"/>
      <c r="O98" s="3"/>
      <c r="P98" s="3"/>
      <c r="Q98" s="3"/>
      <c r="R98" s="3"/>
      <c r="S98" s="3"/>
      <c r="T98" s="3"/>
      <c r="U98" s="3"/>
      <c r="V98" s="4"/>
      <c r="W98" s="5">
        <f>K98</f>
        <v>216</v>
      </c>
      <c r="Y98" s="2" t="s">
        <v>14</v>
      </c>
      <c r="Z98" s="3"/>
      <c r="AA98" s="3"/>
      <c r="AB98" s="3"/>
      <c r="AC98" s="3"/>
      <c r="AD98" s="3"/>
      <c r="AE98" s="3"/>
      <c r="AF98" s="3"/>
      <c r="AG98" s="3"/>
      <c r="AH98" s="4"/>
      <c r="AI98" s="5">
        <v>216</v>
      </c>
    </row>
    <row r="99" spans="1:35" ht="15">
      <c r="A99" s="9" t="s">
        <v>15</v>
      </c>
      <c r="B99" s="10"/>
      <c r="C99" s="10"/>
      <c r="D99" s="10"/>
      <c r="E99" s="10"/>
      <c r="F99" s="10"/>
      <c r="G99" s="10"/>
      <c r="H99" s="10"/>
      <c r="I99" s="10"/>
      <c r="J99" s="11"/>
      <c r="K99" s="16">
        <f>K84+K85+K86+K87+K88</f>
        <v>8797.423999999999</v>
      </c>
      <c r="M99" s="9" t="s">
        <v>15</v>
      </c>
      <c r="N99" s="10"/>
      <c r="O99" s="10"/>
      <c r="P99" s="10"/>
      <c r="Q99" s="10"/>
      <c r="R99" s="10"/>
      <c r="S99" s="10"/>
      <c r="T99" s="10"/>
      <c r="U99" s="10"/>
      <c r="V99" s="11"/>
      <c r="W99" s="16">
        <f>K99</f>
        <v>8797.423999999999</v>
      </c>
      <c r="Y99" s="9" t="s">
        <v>15</v>
      </c>
      <c r="Z99" s="10"/>
      <c r="AA99" s="10"/>
      <c r="AB99" s="10"/>
      <c r="AC99" s="10"/>
      <c r="AD99" s="10"/>
      <c r="AE99" s="10"/>
      <c r="AF99" s="10"/>
      <c r="AG99" s="10"/>
      <c r="AH99" s="11"/>
      <c r="AI99" s="16">
        <f>AI84+AI85+AI86+AI87+AI88</f>
        <v>9619.423999999999</v>
      </c>
    </row>
    <row r="100" ht="12.75">
      <c r="AI100" s="18" t="s">
        <v>27</v>
      </c>
    </row>
    <row r="102" ht="12.75">
      <c r="AI102" s="33">
        <f>AI82+AI77-AI99</f>
        <v>-5220.827999999987</v>
      </c>
    </row>
    <row r="103" spans="34:35" ht="12.75">
      <c r="AH103" t="s">
        <v>99</v>
      </c>
      <c r="AI103">
        <f>AI87*5</f>
        <v>6236.5</v>
      </c>
    </row>
    <row r="104" spans="34:35" ht="12.75">
      <c r="AH104" t="s">
        <v>100</v>
      </c>
      <c r="AI104" s="18">
        <f>AI102+AI103</f>
        <v>1015.6720000000132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2014-02-07T06:08:50Z</cp:lastPrinted>
  <dcterms:created xsi:type="dcterms:W3CDTF">2012-04-11T04:13:08Z</dcterms:created>
  <dcterms:modified xsi:type="dcterms:W3CDTF">2016-02-25T12:05:40Z</dcterms:modified>
  <cp:category/>
  <cp:version/>
  <cp:contentType/>
  <cp:contentStatus/>
</cp:coreProperties>
</file>