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<sst xmlns="http://schemas.openxmlformats.org/spreadsheetml/2006/main" count="516" uniqueCount="110">
  <si>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</si>
  <si>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</si>
  <si>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</si>
  <si>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</si>
  <si>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</si>
  <si>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</si>
  <si>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</si>
  <si>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</si>
  <si>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</si>
  <si>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</si>
  <si>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</si>
  <si>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</si>
  <si>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</si>
  <si>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</si>
  <si>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</si>
  <si>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</si>
  <si>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</si>
  <si>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</si>
  <si>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</si>
  <si>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</si>
  <si>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</si>
  <si>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</si>
  <si>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</si>
  <si>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 xml:space="preserve">к. Прочие работы </t>
  </si>
  <si>
    <t>Ведомость доходов и расходов по управлению, содержанию и текущему ремонту,</t>
  </si>
  <si>
    <t>к. Прочие работы</t>
  </si>
  <si>
    <r>
      <t>2</t>
    </r>
    <r>
      <rPr>
        <sz val="12"/>
        <rFont val="Arial Cyr"/>
        <family val="0"/>
      </rPr>
      <t>. Обслуживание газовых сетей (ВГО)</t>
    </r>
  </si>
  <si>
    <r>
      <t>2</t>
    </r>
    <r>
      <rPr>
        <sz val="12"/>
        <rFont val="Arial Cyr"/>
        <family val="0"/>
      </rPr>
      <t>.Обслуживание газовых сетей (ВГО)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</si>
  <si>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</si>
  <si>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</si>
  <si>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</si>
  <si>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</si>
  <si>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</si>
  <si>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</si>
  <si>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</si>
  <si>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</si>
  <si>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</si>
  <si>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</si>
  <si>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</si>
  <si>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</si>
  <si>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</si>
  <si>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в том числе за: </t>
  </si>
  <si>
    <t>коммунальным услугам жилого дома № 67  ул. Пронская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</si>
  <si>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</si>
  <si>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</si>
  <si>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</si>
  <si>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</si>
  <si>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 xml:space="preserve"> </t>
  </si>
  <si>
    <t>коммунальным услугам жилого дома № 67 ул. Пронская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</si>
  <si>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</si>
  <si>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</si>
  <si>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</si>
  <si>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67 ул. Пронская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</si>
  <si>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</si>
  <si>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</si>
  <si>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</si>
  <si>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</si>
  <si>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</si>
  <si>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</si>
  <si>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</si>
  <si>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</si>
  <si>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</si>
  <si>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</si>
  <si>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</si>
  <si>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</si>
  <si>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</si>
  <si>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</si>
  <si>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</si>
  <si>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</si>
  <si>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</si>
  <si>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</si>
  <si>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</si>
  <si>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</si>
  <si>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</si>
  <si>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</si>
  <si>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</si>
  <si>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</si>
  <si>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</si>
  <si>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</si>
  <si>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</si>
  <si>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</si>
  <si>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>5. Тариф на 2014год</t>
  </si>
  <si>
    <t xml:space="preserve">6.начислено за ноябрь 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</si>
  <si>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</si>
  <si>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</si>
  <si>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 </t>
  </si>
  <si>
    <t>апрель</t>
  </si>
  <si>
    <t>коммунальным услугам жилого дома № 67 ул. Пронская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</si>
  <si>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</si>
  <si>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</si>
  <si>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67 ул. Пронская за 2 квартал 2014г.</t>
  </si>
  <si>
    <t xml:space="preserve">5.начислено за 2 квартал 2014г. </t>
  </si>
  <si>
    <t>6. задолженность за собственниками на 01.07.2014г.</t>
  </si>
  <si>
    <t>г. Электрические сети с заменой электролампочек (вынос электросчетчиков)</t>
  </si>
  <si>
    <t>к. Прочие работы (опломбирова)</t>
  </si>
  <si>
    <t>коммунальным услугам жилого дома № 67 ул. Пронская за  3 квартал 2014г.</t>
  </si>
  <si>
    <t xml:space="preserve">5.начислено за 3 квартал 2014г. </t>
  </si>
  <si>
    <t>6. задолженность за собственниками на 01.10.2014г.</t>
  </si>
  <si>
    <t>к. Прочие работы (списывание показаний)</t>
  </si>
  <si>
    <t>коммунальным услугам жилого дома № 67 ул. Пронская за 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</si>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</sst>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2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18">
      <selection activeCell="K141" sqref="K141"/>
    </sheetView>
  </sheetViews>
  <sheetFormatPr defaultColWidth="9.00390625" defaultRowHeight="12.75"/>
  <cols>
    <col min="10" max="10" width="17.37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>
        <v>19277</v>
      </c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9">
        <v>525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12</v>
      </c>
    </row>
    <row r="8" spans="1:11" ht="15">
      <c r="A8" s="2" t="s">
        <v>88</v>
      </c>
      <c r="B8" s="3"/>
      <c r="C8" s="3"/>
      <c r="D8" s="3"/>
      <c r="E8" s="3"/>
      <c r="F8" s="3"/>
      <c r="G8" s="3"/>
      <c r="H8" s="3"/>
      <c r="I8" s="3"/>
      <c r="J8" s="4"/>
      <c r="K8" s="17">
        <f>Лист2!K9+Лист2!W9+Лист2!AI9</f>
        <v>13387.5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7">
        <v>3751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6"/>
    </row>
    <row r="11" spans="1:11" ht="15.75">
      <c r="A11" s="8" t="s">
        <v>36</v>
      </c>
      <c r="B11" s="3"/>
      <c r="C11" s="3"/>
      <c r="D11" s="3"/>
      <c r="E11" s="3"/>
      <c r="F11" s="3"/>
      <c r="G11" s="3"/>
      <c r="H11" s="3"/>
      <c r="I11" s="3"/>
      <c r="J11" s="4"/>
      <c r="K11" s="17">
        <f>Лист2!K11*3</f>
        <v>5906.25</v>
      </c>
    </row>
    <row r="12" spans="1:11" ht="15.75">
      <c r="A12" s="8" t="s">
        <v>37</v>
      </c>
      <c r="B12" s="3"/>
      <c r="C12" s="3"/>
      <c r="D12" s="3"/>
      <c r="E12" s="3"/>
      <c r="F12" s="3"/>
      <c r="G12" s="3"/>
      <c r="H12" s="3"/>
      <c r="I12" s="3"/>
      <c r="J12" s="4"/>
      <c r="K12" s="17">
        <f>Лист2!K12*3</f>
        <v>330.75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7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6">
        <v>25553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23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7">
        <f>K11+K12+K14</f>
        <v>31790</v>
      </c>
    </row>
    <row r="26" spans="1:11" ht="15.75">
      <c r="A26" s="12"/>
      <c r="B26" s="7" t="s">
        <v>32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29</v>
      </c>
      <c r="B27" s="14"/>
      <c r="C27" s="14"/>
      <c r="D27" s="14"/>
      <c r="E27" s="14"/>
      <c r="F27" s="14"/>
      <c r="G27" s="14"/>
      <c r="H27" s="14"/>
      <c r="I27" s="14"/>
      <c r="J27" s="4"/>
      <c r="K27" s="17" t="s">
        <v>47</v>
      </c>
    </row>
    <row r="28" spans="1:11" ht="15">
      <c r="A28" s="2" t="s">
        <v>30</v>
      </c>
      <c r="B28" s="14"/>
      <c r="C28" s="14"/>
      <c r="D28" s="14"/>
      <c r="E28" s="14"/>
      <c r="F28" s="14"/>
      <c r="G28" s="14"/>
      <c r="H28" s="14"/>
      <c r="I28" s="14"/>
      <c r="J28" s="4"/>
      <c r="K28" s="17" t="s">
        <v>47</v>
      </c>
    </row>
    <row r="29" spans="1:11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17" t="s">
        <v>47</v>
      </c>
    </row>
    <row r="30" spans="1:11" ht="15">
      <c r="A30" s="2" t="s">
        <v>31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3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7">
        <v>37680</v>
      </c>
      <c r="L36" s="18"/>
      <c r="M36" s="18"/>
    </row>
    <row r="37" spans="1:11" ht="15">
      <c r="A37" s="2" t="s">
        <v>65</v>
      </c>
      <c r="B37" s="3"/>
      <c r="C37" s="3"/>
      <c r="D37" s="3"/>
      <c r="E37" s="3"/>
      <c r="F37" s="3"/>
      <c r="G37" s="3"/>
      <c r="H37" s="3"/>
      <c r="I37" s="3"/>
      <c r="J37" s="4"/>
      <c r="K37" s="15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5">
        <f>K6</f>
        <v>525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6">
        <f>K7</f>
        <v>12</v>
      </c>
    </row>
    <row r="40" spans="1:11" ht="15">
      <c r="A40" s="2" t="s">
        <v>91</v>
      </c>
      <c r="B40" s="3"/>
      <c r="C40" s="3"/>
      <c r="D40" s="3"/>
      <c r="E40" s="3"/>
      <c r="F40" s="3"/>
      <c r="G40" s="3"/>
      <c r="H40" s="3"/>
      <c r="I40" s="3"/>
      <c r="J40" s="4"/>
      <c r="K40" s="17">
        <v>13389</v>
      </c>
    </row>
    <row r="41" spans="1:11" ht="15">
      <c r="A41" s="2" t="s">
        <v>92</v>
      </c>
      <c r="B41" s="3"/>
      <c r="C41" s="3"/>
      <c r="D41" s="3"/>
      <c r="E41" s="3"/>
      <c r="F41" s="3"/>
      <c r="G41" s="3"/>
      <c r="H41" s="3"/>
      <c r="I41" s="3"/>
      <c r="J41" s="4"/>
      <c r="K41" s="17">
        <v>2691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6"/>
    </row>
    <row r="43" spans="1:11" ht="15.75">
      <c r="A43" s="8" t="s">
        <v>36</v>
      </c>
      <c r="B43" s="3"/>
      <c r="C43" s="3"/>
      <c r="D43" s="3"/>
      <c r="E43" s="3"/>
      <c r="F43" s="3"/>
      <c r="G43" s="3"/>
      <c r="H43" s="3"/>
      <c r="I43" s="3"/>
      <c r="J43" s="4"/>
      <c r="K43" s="17">
        <f>K11</f>
        <v>5906.25</v>
      </c>
    </row>
    <row r="44" spans="1:11" ht="15.75">
      <c r="A44" s="8" t="s">
        <v>37</v>
      </c>
      <c r="B44" s="3"/>
      <c r="C44" s="3"/>
      <c r="D44" s="3"/>
      <c r="E44" s="3"/>
      <c r="F44" s="3"/>
      <c r="G44" s="3"/>
      <c r="H44" s="3"/>
      <c r="I44" s="3"/>
      <c r="J44" s="4"/>
      <c r="K44" s="17">
        <f>K12</f>
        <v>330.75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7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7">
        <f>Лист2!K45+Лист2!W45+Лист2!AI45</f>
        <v>5852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23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14</v>
      </c>
      <c r="B57" s="10"/>
      <c r="C57" s="10"/>
      <c r="D57" s="10"/>
      <c r="E57" s="10"/>
      <c r="F57" s="10"/>
      <c r="G57" s="10"/>
      <c r="H57" s="10"/>
      <c r="I57" s="10"/>
      <c r="J57" s="11"/>
      <c r="K57" s="17">
        <f>K43+K44+K46</f>
        <v>12089</v>
      </c>
    </row>
    <row r="58" spans="1:11" ht="15.75">
      <c r="A58" s="12"/>
      <c r="B58" s="7" t="s">
        <v>15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16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95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7">
        <v>36382</v>
      </c>
      <c r="L69" s="18"/>
    </row>
    <row r="70" spans="1:11" ht="15">
      <c r="A70" s="2" t="s">
        <v>68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47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5">
        <f>K38</f>
        <v>525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6">
        <f>K39</f>
        <v>12</v>
      </c>
    </row>
    <row r="73" spans="1:11" ht="15">
      <c r="A73" s="2" t="s">
        <v>96</v>
      </c>
      <c r="B73" s="3"/>
      <c r="C73" s="3"/>
      <c r="D73" s="3"/>
      <c r="E73" s="3"/>
      <c r="F73" s="3"/>
      <c r="G73" s="3"/>
      <c r="H73" s="3"/>
      <c r="I73" s="3"/>
      <c r="J73" s="4"/>
      <c r="K73" s="17">
        <f>K40</f>
        <v>13389</v>
      </c>
    </row>
    <row r="74" spans="1:11" ht="15">
      <c r="A74" s="2" t="s">
        <v>97</v>
      </c>
      <c r="B74" s="3"/>
      <c r="C74" s="3"/>
      <c r="D74" s="3"/>
      <c r="E74" s="3"/>
      <c r="F74" s="3"/>
      <c r="G74" s="3"/>
      <c r="H74" s="3"/>
      <c r="I74" s="3"/>
      <c r="J74" s="4"/>
      <c r="K74" s="17">
        <v>1983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6"/>
    </row>
    <row r="76" spans="1:11" ht="15.75">
      <c r="A76" s="8" t="s">
        <v>36</v>
      </c>
      <c r="B76" s="3"/>
      <c r="C76" s="3"/>
      <c r="D76" s="3"/>
      <c r="E76" s="3"/>
      <c r="F76" s="3"/>
      <c r="G76" s="3"/>
      <c r="H76" s="3"/>
      <c r="I76" s="3"/>
      <c r="J76" s="4"/>
      <c r="K76" s="17">
        <f>K43</f>
        <v>5906.25</v>
      </c>
    </row>
    <row r="77" spans="1:11" ht="15.75">
      <c r="A77" s="8" t="s">
        <v>37</v>
      </c>
      <c r="B77" s="3"/>
      <c r="C77" s="3"/>
      <c r="D77" s="3"/>
      <c r="E77" s="3"/>
      <c r="F77" s="3"/>
      <c r="G77" s="3"/>
      <c r="H77" s="3"/>
      <c r="I77" s="3"/>
      <c r="J77" s="4"/>
      <c r="K77" s="17">
        <f>K44</f>
        <v>330.75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7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7">
        <f>Лист2!AI76+Лист2!W76+Лист2!K76</f>
        <v>655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23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14</v>
      </c>
      <c r="B90" s="10"/>
      <c r="C90" s="10"/>
      <c r="D90" s="10"/>
      <c r="E90" s="10"/>
      <c r="F90" s="10"/>
      <c r="G90" s="10"/>
      <c r="H90" s="10"/>
      <c r="I90" s="10"/>
      <c r="J90" s="11"/>
      <c r="K90" s="17">
        <f>K76+K77+K79</f>
        <v>6892</v>
      </c>
    </row>
    <row r="91" spans="1:11" ht="15.75">
      <c r="A91" s="12"/>
      <c r="B91" s="7" t="s">
        <v>15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16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17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19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20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21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99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v>29888</v>
      </c>
      <c r="L102" s="18"/>
    </row>
    <row r="103" spans="1:11" ht="15">
      <c r="A103" s="2" t="s">
        <v>84</v>
      </c>
      <c r="B103" s="3"/>
      <c r="C103" s="3"/>
      <c r="D103" s="3"/>
      <c r="E103" s="3"/>
      <c r="F103" s="3"/>
      <c r="G103" s="3"/>
      <c r="H103" s="3"/>
      <c r="I103" s="3"/>
      <c r="J103" s="4"/>
      <c r="K103" s="15" t="s">
        <v>47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f>K71</f>
        <v>525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K72</f>
        <v>12</v>
      </c>
    </row>
    <row r="106" spans="1:11" ht="15">
      <c r="A106" s="2" t="s">
        <v>100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f>K73</f>
        <v>13389</v>
      </c>
    </row>
    <row r="107" spans="1:11" ht="15">
      <c r="A107" s="2" t="s">
        <v>101</v>
      </c>
      <c r="B107" s="3"/>
      <c r="C107" s="3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36</v>
      </c>
      <c r="B109" s="3"/>
      <c r="C109" s="3"/>
      <c r="D109" s="3"/>
      <c r="E109" s="3"/>
      <c r="F109" s="3"/>
      <c r="G109" s="3"/>
      <c r="H109" s="3"/>
      <c r="I109" s="3"/>
      <c r="J109" s="4"/>
      <c r="K109" s="17">
        <f>K76</f>
        <v>5906.25</v>
      </c>
    </row>
    <row r="110" spans="1:11" ht="15.75">
      <c r="A110" s="8" t="s">
        <v>37</v>
      </c>
      <c r="B110" s="3"/>
      <c r="C110" s="3"/>
      <c r="D110" s="3"/>
      <c r="E110" s="3"/>
      <c r="F110" s="3"/>
      <c r="G110" s="3"/>
      <c r="H110" s="3"/>
      <c r="I110" s="3"/>
      <c r="J110" s="4"/>
      <c r="K110" s="17">
        <f>K77</f>
        <v>330.75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7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7">
        <f>96*3</f>
        <v>288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23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14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7">
        <f>K109+K110+K112</f>
        <v>6525</v>
      </c>
    </row>
    <row r="124" spans="1:11" ht="15.75">
      <c r="A124" s="12"/>
      <c r="B124" s="7" t="s">
        <v>15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16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17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19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20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21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3" t="s">
        <v>102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7">
        <f>K8*4-K4</f>
        <v>34273</v>
      </c>
      <c r="L132" s="18"/>
    </row>
    <row r="133" spans="1:12" ht="15">
      <c r="A133" s="24" t="s">
        <v>103</v>
      </c>
      <c r="B133" s="25"/>
      <c r="C133" s="25"/>
      <c r="D133" s="25"/>
      <c r="E133" s="25"/>
      <c r="F133" s="25"/>
      <c r="G133" s="25"/>
      <c r="H133" s="25"/>
      <c r="I133" s="25"/>
      <c r="J133" s="11"/>
      <c r="K133" s="17">
        <f>K123+K90+K57+K25</f>
        <v>57296</v>
      </c>
      <c r="L133" s="18"/>
    </row>
    <row r="134" spans="1:11" ht="15">
      <c r="A134" s="23" t="s">
        <v>41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6"/>
    </row>
    <row r="135" spans="1:11" ht="15.75">
      <c r="A135" s="8" t="s">
        <v>36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6">
        <f>K109*4</f>
        <v>23625</v>
      </c>
    </row>
    <row r="136" spans="1:11" ht="15.75">
      <c r="A136" s="8" t="s">
        <v>37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6">
        <f>K110*4</f>
        <v>1323</v>
      </c>
    </row>
    <row r="137" spans="1:11" ht="15.75">
      <c r="A137" s="26" t="s">
        <v>3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6"/>
    </row>
    <row r="138" spans="1:11" ht="15.75">
      <c r="A138" s="26" t="s">
        <v>4</v>
      </c>
      <c r="B138" s="25"/>
      <c r="C138" s="25"/>
      <c r="D138" s="25"/>
      <c r="E138" s="25"/>
      <c r="F138" s="25"/>
      <c r="G138" s="25"/>
      <c r="H138" s="25"/>
      <c r="I138" s="25"/>
      <c r="J138" s="11"/>
      <c r="K138" s="17">
        <f>K112+K79+K46+K14</f>
        <v>32348</v>
      </c>
    </row>
    <row r="139" spans="1:12" ht="15">
      <c r="A139" s="2" t="s">
        <v>104</v>
      </c>
      <c r="B139" s="3"/>
      <c r="C139" s="3"/>
      <c r="D139" s="3"/>
      <c r="E139" s="3"/>
      <c r="F139" s="3"/>
      <c r="G139" s="3"/>
      <c r="H139" s="3"/>
      <c r="I139" s="3"/>
      <c r="J139" s="4"/>
      <c r="K139" s="17">
        <f>K132-K133</f>
        <v>-23023</v>
      </c>
      <c r="L139" s="18"/>
    </row>
    <row r="140" spans="1:11" ht="15">
      <c r="A140" s="2" t="s">
        <v>105</v>
      </c>
      <c r="B140" s="3"/>
      <c r="C140" s="3"/>
      <c r="D140" s="3"/>
      <c r="E140" s="3"/>
      <c r="F140" s="3"/>
      <c r="G140" s="3"/>
      <c r="H140" s="3"/>
      <c r="I140" s="3"/>
      <c r="J140" s="4"/>
      <c r="K140" s="16"/>
    </row>
    <row r="141" spans="1:11" ht="15">
      <c r="A141" s="2" t="s">
        <v>106</v>
      </c>
      <c r="B141" s="3"/>
      <c r="C141" s="3"/>
      <c r="D141" s="3"/>
      <c r="E141" s="3"/>
      <c r="F141" s="3"/>
      <c r="G141" s="3"/>
      <c r="H141" s="3"/>
      <c r="I141" s="3"/>
      <c r="J141" s="4"/>
      <c r="K141" s="16">
        <v>1606</v>
      </c>
    </row>
    <row r="142" spans="1:11" ht="15">
      <c r="A142" s="2" t="s">
        <v>107</v>
      </c>
      <c r="B142" s="3"/>
      <c r="C142" s="3"/>
      <c r="D142" s="3"/>
      <c r="E142" s="3"/>
      <c r="F142" s="3"/>
      <c r="G142" s="3"/>
      <c r="H142" s="3"/>
      <c r="I142" s="3"/>
      <c r="J142" s="4"/>
      <c r="K142" s="16">
        <v>2600</v>
      </c>
    </row>
    <row r="143" spans="1:11" ht="15">
      <c r="A143" s="27" t="s">
        <v>108</v>
      </c>
      <c r="B143" s="28"/>
      <c r="C143" s="28"/>
      <c r="D143" s="28"/>
      <c r="E143" s="28"/>
      <c r="F143" s="28"/>
      <c r="G143" s="28"/>
      <c r="H143" s="28"/>
      <c r="I143" s="28"/>
      <c r="J143" s="29"/>
      <c r="K143" s="16">
        <v>327</v>
      </c>
    </row>
    <row r="144" spans="1:11" ht="15">
      <c r="A144" s="2" t="s">
        <v>109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6">
        <v>295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workbookViewId="0" topLeftCell="T91">
      <selection activeCell="AI128" sqref="AI128"/>
    </sheetView>
  </sheetViews>
  <sheetFormatPr defaultColWidth="9.00390625" defaultRowHeight="12.75"/>
  <cols>
    <col min="10" max="10" width="18.253906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48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7">
        <v>19277</v>
      </c>
      <c r="M4" s="2" t="s">
        <v>49</v>
      </c>
      <c r="N4" s="3"/>
      <c r="O4" s="3"/>
      <c r="P4" s="3"/>
      <c r="Q4" s="3"/>
      <c r="R4" s="3"/>
      <c r="S4" s="3"/>
      <c r="T4" s="3"/>
      <c r="U4" s="3"/>
      <c r="V4" s="4"/>
      <c r="W4" s="17">
        <v>16894</v>
      </c>
      <c r="X4" s="20"/>
      <c r="Y4" s="2" t="s">
        <v>53</v>
      </c>
      <c r="Z4" s="3"/>
      <c r="AA4" s="3"/>
      <c r="AB4" s="3"/>
      <c r="AC4" s="3"/>
      <c r="AD4" s="3"/>
      <c r="AE4" s="3"/>
      <c r="AF4" s="3"/>
      <c r="AG4" s="3"/>
      <c r="AH4" s="4"/>
      <c r="AI4" s="15">
        <v>14511</v>
      </c>
      <c r="AJ4" s="18"/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50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54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9">
        <v>525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9">
        <f>K6</f>
        <v>525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9">
        <f>W6</f>
        <v>525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6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6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6">
        <f>W7</f>
        <v>12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6">
        <v>8.5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6">
        <v>8.5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6">
        <f>W8</f>
        <v>8.5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7">
        <f>K6*K8</f>
        <v>4462.5</v>
      </c>
      <c r="M9" s="2" t="s">
        <v>51</v>
      </c>
      <c r="N9" s="3"/>
      <c r="O9" s="3"/>
      <c r="P9" s="3"/>
      <c r="Q9" s="3"/>
      <c r="R9" s="3"/>
      <c r="S9" s="3"/>
      <c r="T9" s="3"/>
      <c r="U9" s="3"/>
      <c r="V9" s="4"/>
      <c r="W9" s="17">
        <f>W6*W8</f>
        <v>4462.5</v>
      </c>
      <c r="Y9" s="2" t="s">
        <v>55</v>
      </c>
      <c r="Z9" s="3"/>
      <c r="AA9" s="3"/>
      <c r="AB9" s="3"/>
      <c r="AC9" s="3"/>
      <c r="AD9" s="3"/>
      <c r="AE9" s="3"/>
      <c r="AF9" s="3"/>
      <c r="AG9" s="3"/>
      <c r="AH9" s="4"/>
      <c r="AI9" s="17">
        <f>W9</f>
        <v>4462.5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28</v>
      </c>
      <c r="B11" s="3"/>
      <c r="C11" s="3"/>
      <c r="D11" s="3"/>
      <c r="E11" s="3"/>
      <c r="F11" s="3"/>
      <c r="G11" s="3"/>
      <c r="H11" s="3"/>
      <c r="I11" s="3"/>
      <c r="J11" s="4"/>
      <c r="K11" s="17">
        <f>K6*3.75</f>
        <v>1968.75</v>
      </c>
      <c r="M11" s="8" t="s">
        <v>28</v>
      </c>
      <c r="N11" s="3"/>
      <c r="O11" s="3"/>
      <c r="P11" s="3"/>
      <c r="Q11" s="3"/>
      <c r="R11" s="3"/>
      <c r="S11" s="3"/>
      <c r="T11" s="3"/>
      <c r="U11" s="3"/>
      <c r="V11" s="4"/>
      <c r="W11" s="17">
        <f>K11</f>
        <v>1968.75</v>
      </c>
      <c r="Y11" s="8" t="s">
        <v>28</v>
      </c>
      <c r="Z11" s="3"/>
      <c r="AA11" s="3"/>
      <c r="AB11" s="3"/>
      <c r="AC11" s="3"/>
      <c r="AD11" s="3"/>
      <c r="AE11" s="3"/>
      <c r="AF11" s="3"/>
      <c r="AG11" s="3"/>
      <c r="AH11" s="4"/>
      <c r="AI11" s="17">
        <f>W11</f>
        <v>1968.75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7">
        <f>K6*0.21</f>
        <v>110.25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7">
        <f>K12</f>
        <v>110.25</v>
      </c>
      <c r="Y12" s="8" t="s">
        <v>27</v>
      </c>
      <c r="Z12" s="3"/>
      <c r="AA12" s="3"/>
      <c r="AB12" s="3"/>
      <c r="AC12" s="3"/>
      <c r="AD12" s="3"/>
      <c r="AE12" s="3"/>
      <c r="AF12" s="3"/>
      <c r="AG12" s="3"/>
      <c r="AH12" s="4"/>
      <c r="AI12" s="17">
        <f>W12</f>
        <v>110.25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7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7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7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6" t="s">
        <v>47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6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6">
        <f>AI18</f>
        <v>25553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 t="s">
        <v>47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93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v>25553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25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25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25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14</v>
      </c>
      <c r="B25" s="10"/>
      <c r="C25" s="10"/>
      <c r="D25" s="10"/>
      <c r="E25" s="10"/>
      <c r="F25" s="10"/>
      <c r="G25" s="10"/>
      <c r="H25" s="10"/>
      <c r="I25" s="10"/>
      <c r="J25" s="11"/>
      <c r="K25" s="17">
        <f>K11+K12</f>
        <v>2079</v>
      </c>
      <c r="M25" s="9" t="s">
        <v>14</v>
      </c>
      <c r="N25" s="10"/>
      <c r="O25" s="10"/>
      <c r="P25" s="10"/>
      <c r="Q25" s="10"/>
      <c r="R25" s="10"/>
      <c r="S25" s="10"/>
      <c r="T25" s="10"/>
      <c r="U25" s="10"/>
      <c r="V25" s="11"/>
      <c r="W25" s="17">
        <f>W11+W12</f>
        <v>2079</v>
      </c>
      <c r="Y25" s="9" t="s">
        <v>14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7">
        <f>AI11+AI12+AI14</f>
        <v>27632</v>
      </c>
    </row>
    <row r="26" spans="1:35" ht="15.75">
      <c r="A26" s="12"/>
      <c r="B26" s="7" t="s">
        <v>15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15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15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16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16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16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17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17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17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18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18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18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19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19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19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20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20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20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21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21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21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0" t="s">
        <v>86</v>
      </c>
      <c r="G34" s="1"/>
      <c r="H34" s="1"/>
      <c r="I34" s="1"/>
      <c r="M34" s="1"/>
      <c r="N34" s="1"/>
      <c r="O34" s="1"/>
      <c r="P34" s="1"/>
      <c r="Q34" s="1"/>
      <c r="R34" s="30" t="s">
        <v>60</v>
      </c>
      <c r="S34" s="1"/>
      <c r="T34" s="1"/>
      <c r="U34" s="1"/>
      <c r="Y34" s="1"/>
      <c r="Z34" s="1"/>
      <c r="AA34" s="1"/>
      <c r="AB34" s="1"/>
      <c r="AC34" s="1"/>
      <c r="AD34" s="30" t="s">
        <v>56</v>
      </c>
      <c r="AE34" s="1"/>
      <c r="AF34" s="1"/>
      <c r="AG34" s="1"/>
    </row>
    <row r="35" spans="1:36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17">
        <v>37680</v>
      </c>
      <c r="L35" s="20"/>
      <c r="M35" s="2" t="s">
        <v>61</v>
      </c>
      <c r="N35" s="3"/>
      <c r="O35" s="3"/>
      <c r="P35" s="3"/>
      <c r="Q35" s="3"/>
      <c r="R35" s="3"/>
      <c r="S35" s="3"/>
      <c r="T35" s="3"/>
      <c r="U35" s="3"/>
      <c r="V35" s="4"/>
      <c r="W35" s="17">
        <v>39094</v>
      </c>
      <c r="X35" s="20" t="s">
        <v>47</v>
      </c>
      <c r="Y35" s="2" t="s">
        <v>57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v>37911</v>
      </c>
      <c r="AJ35" s="18"/>
    </row>
    <row r="36" spans="1:35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/>
      <c r="M36" s="2" t="s">
        <v>62</v>
      </c>
      <c r="N36" s="3"/>
      <c r="O36" s="3"/>
      <c r="P36" s="3"/>
      <c r="Q36" s="3"/>
      <c r="R36" s="3"/>
      <c r="S36" s="3"/>
      <c r="T36" s="3"/>
      <c r="U36" s="3"/>
      <c r="V36" s="4"/>
      <c r="W36" s="15" t="s">
        <v>47</v>
      </c>
      <c r="Y36" s="2" t="s">
        <v>58</v>
      </c>
      <c r="Z36" s="3"/>
      <c r="AA36" s="3"/>
      <c r="AB36" s="3"/>
      <c r="AC36" s="3"/>
      <c r="AD36" s="3"/>
      <c r="AE36" s="3"/>
      <c r="AF36" s="3"/>
      <c r="AG36" s="3"/>
      <c r="AH36" s="4"/>
      <c r="AI36" s="15" t="s">
        <v>47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9">
        <v>525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9">
        <f>K37</f>
        <v>525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9">
        <f>W37</f>
        <v>525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6">
        <v>12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12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12</v>
      </c>
    </row>
    <row r="39" spans="1:35" ht="15">
      <c r="A39" s="2" t="s">
        <v>45</v>
      </c>
      <c r="B39" s="3"/>
      <c r="C39" s="3"/>
      <c r="D39" s="3"/>
      <c r="E39" s="3"/>
      <c r="F39" s="3"/>
      <c r="G39" s="3"/>
      <c r="H39" s="3"/>
      <c r="I39" s="3"/>
      <c r="J39" s="4"/>
      <c r="K39" s="16">
        <v>8.5</v>
      </c>
      <c r="M39" s="2" t="s">
        <v>45</v>
      </c>
      <c r="N39" s="3"/>
      <c r="O39" s="3"/>
      <c r="P39" s="3"/>
      <c r="Q39" s="3"/>
      <c r="R39" s="3"/>
      <c r="S39" s="3"/>
      <c r="T39" s="3"/>
      <c r="U39" s="3"/>
      <c r="V39" s="4"/>
      <c r="W39" s="16">
        <v>8.5</v>
      </c>
      <c r="Y39" s="2" t="s">
        <v>45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8.5</v>
      </c>
    </row>
    <row r="40" spans="1:35" ht="15">
      <c r="A40" s="2" t="s">
        <v>66</v>
      </c>
      <c r="B40" s="3"/>
      <c r="C40" s="3"/>
      <c r="D40" s="3"/>
      <c r="E40" s="3"/>
      <c r="F40" s="3"/>
      <c r="G40" s="3"/>
      <c r="H40" s="3"/>
      <c r="I40" s="3"/>
      <c r="J40" s="4"/>
      <c r="K40" s="17">
        <f>K9</f>
        <v>4462.5</v>
      </c>
      <c r="M40" s="2" t="s">
        <v>63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4462.5</v>
      </c>
      <c r="Y40" s="2" t="s">
        <v>59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4462.5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28</v>
      </c>
      <c r="B42" s="3"/>
      <c r="C42" s="3"/>
      <c r="D42" s="3"/>
      <c r="E42" s="3"/>
      <c r="F42" s="3"/>
      <c r="G42" s="3"/>
      <c r="H42" s="3"/>
      <c r="I42" s="3"/>
      <c r="J42" s="4"/>
      <c r="K42" s="17">
        <f>K37*3.75</f>
        <v>1968.75</v>
      </c>
      <c r="M42" s="8" t="s">
        <v>28</v>
      </c>
      <c r="N42" s="3"/>
      <c r="O42" s="3"/>
      <c r="P42" s="3"/>
      <c r="Q42" s="3"/>
      <c r="R42" s="3"/>
      <c r="S42" s="3"/>
      <c r="T42" s="3"/>
      <c r="U42" s="3"/>
      <c r="V42" s="4"/>
      <c r="W42" s="17">
        <f>K42</f>
        <v>1968.75</v>
      </c>
      <c r="Y42" s="8" t="s">
        <v>28</v>
      </c>
      <c r="Z42" s="3"/>
      <c r="AA42" s="3"/>
      <c r="AB42" s="3"/>
      <c r="AC42" s="3"/>
      <c r="AD42" s="3"/>
      <c r="AE42" s="3"/>
      <c r="AF42" s="3"/>
      <c r="AG42" s="3"/>
      <c r="AH42" s="4"/>
      <c r="AI42" s="17">
        <f>W42</f>
        <v>1968.75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7">
        <f>K37*0.21</f>
        <v>110.25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7">
        <f>K43</f>
        <v>110.25</v>
      </c>
      <c r="Y43" s="8" t="s">
        <v>27</v>
      </c>
      <c r="Z43" s="3"/>
      <c r="AA43" s="3"/>
      <c r="AB43" s="3"/>
      <c r="AC43" s="3"/>
      <c r="AD43" s="3"/>
      <c r="AE43" s="3"/>
      <c r="AF43" s="3"/>
      <c r="AG43" s="3"/>
      <c r="AH43" s="4"/>
      <c r="AI43" s="17">
        <f>W43</f>
        <v>110.25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7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7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7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6">
        <f>K51</f>
        <v>3797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6">
        <f>W55</f>
        <v>1200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6">
        <f>AI49+AI55</f>
        <v>855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>
        <v>279</v>
      </c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>
        <v>3797</v>
      </c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25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94</v>
      </c>
      <c r="N55" s="3"/>
      <c r="O55" s="3"/>
      <c r="P55" s="3"/>
      <c r="Q55" s="3"/>
      <c r="R55" s="3"/>
      <c r="S55" s="3"/>
      <c r="T55" s="3"/>
      <c r="U55" s="3"/>
      <c r="V55" s="4"/>
      <c r="W55" s="5">
        <v>1200</v>
      </c>
      <c r="Y55" s="2" t="s">
        <v>98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576</v>
      </c>
    </row>
    <row r="56" spans="1:35" ht="15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1"/>
      <c r="K56" s="17">
        <f>K42+K43+K45</f>
        <v>5876</v>
      </c>
      <c r="M56" s="9" t="s">
        <v>14</v>
      </c>
      <c r="N56" s="10"/>
      <c r="O56" s="10"/>
      <c r="P56" s="10"/>
      <c r="Q56" s="10"/>
      <c r="R56" s="10"/>
      <c r="S56" s="10"/>
      <c r="T56" s="10"/>
      <c r="U56" s="10"/>
      <c r="V56" s="11"/>
      <c r="W56" s="17">
        <f>W42+W43+W45</f>
        <v>3279</v>
      </c>
      <c r="Y56" s="9" t="s">
        <v>14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7">
        <f>AI42+AI43+AI45</f>
        <v>2934</v>
      </c>
    </row>
    <row r="57" spans="1:35" ht="15.75">
      <c r="A57" s="12"/>
      <c r="B57" s="7" t="s">
        <v>15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15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15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16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16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16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17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17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18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18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19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19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20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20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21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21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33</v>
      </c>
      <c r="R65" s="22" t="s">
        <v>34</v>
      </c>
      <c r="AD65" s="22" t="s">
        <v>35</v>
      </c>
    </row>
    <row r="66" spans="1:36" ht="15">
      <c r="A66" s="2" t="s">
        <v>67</v>
      </c>
      <c r="B66" s="3"/>
      <c r="C66" s="3"/>
      <c r="D66" s="3"/>
      <c r="E66" s="3"/>
      <c r="F66" s="3"/>
      <c r="G66" s="3"/>
      <c r="H66" s="3"/>
      <c r="I66" s="3"/>
      <c r="J66" s="4"/>
      <c r="K66" s="15">
        <v>36382.5</v>
      </c>
      <c r="L66" s="20"/>
      <c r="M66" s="2" t="s">
        <v>70</v>
      </c>
      <c r="N66" s="3"/>
      <c r="O66" s="3"/>
      <c r="P66" s="3"/>
      <c r="Q66" s="3"/>
      <c r="R66" s="3"/>
      <c r="S66" s="3"/>
      <c r="T66" s="3"/>
      <c r="U66" s="3"/>
      <c r="V66" s="4"/>
      <c r="W66" s="15">
        <v>34095</v>
      </c>
      <c r="X66" s="20"/>
      <c r="Y66" s="2" t="s">
        <v>73</v>
      </c>
      <c r="Z66" s="3"/>
      <c r="AA66" s="3"/>
      <c r="AB66" s="3"/>
      <c r="AC66" s="3"/>
      <c r="AD66" s="3"/>
      <c r="AE66" s="3"/>
      <c r="AF66" s="3"/>
      <c r="AG66" s="3"/>
      <c r="AH66" s="4"/>
      <c r="AI66" s="17">
        <v>32175</v>
      </c>
      <c r="AJ66" s="20" t="s">
        <v>47</v>
      </c>
    </row>
    <row r="67" spans="1:35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5" t="s">
        <v>47</v>
      </c>
      <c r="M67" s="2" t="s">
        <v>71</v>
      </c>
      <c r="N67" s="3"/>
      <c r="O67" s="3"/>
      <c r="P67" s="3"/>
      <c r="Q67" s="3"/>
      <c r="R67" s="3"/>
      <c r="S67" s="3"/>
      <c r="T67" s="3"/>
      <c r="U67" s="3"/>
      <c r="V67" s="4"/>
      <c r="W67" s="15" t="s">
        <v>47</v>
      </c>
      <c r="Y67" s="2" t="s">
        <v>74</v>
      </c>
      <c r="Z67" s="3"/>
      <c r="AA67" s="3"/>
      <c r="AB67" s="3"/>
      <c r="AC67" s="3"/>
      <c r="AD67" s="3"/>
      <c r="AE67" s="3"/>
      <c r="AF67" s="3"/>
      <c r="AG67" s="3"/>
      <c r="AH67" s="4"/>
      <c r="AI67" s="15" t="s">
        <v>47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9">
        <f>K37</f>
        <v>525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9">
        <f>K68</f>
        <v>525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9">
        <f>W68</f>
        <v>525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6">
        <f>K38</f>
        <v>12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6">
        <f>K69</f>
        <v>12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6">
        <f>W69</f>
        <v>12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8.5</v>
      </c>
      <c r="M70" s="2" t="s">
        <v>45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8.5</v>
      </c>
      <c r="Y70" s="2" t="s">
        <v>45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8.5</v>
      </c>
    </row>
    <row r="71" spans="1:35" ht="15">
      <c r="A71" s="2" t="s">
        <v>69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4462.5</v>
      </c>
      <c r="M71" s="2" t="s">
        <v>72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4462.5</v>
      </c>
      <c r="Y71" s="2" t="s">
        <v>75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4462.5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36</v>
      </c>
      <c r="B73" s="3"/>
      <c r="C73" s="3"/>
      <c r="D73" s="3"/>
      <c r="E73" s="3"/>
      <c r="F73" s="3"/>
      <c r="G73" s="3"/>
      <c r="H73" s="3"/>
      <c r="I73" s="3"/>
      <c r="J73" s="4"/>
      <c r="K73" s="17">
        <f>K42</f>
        <v>1968.75</v>
      </c>
      <c r="M73" s="8" t="s">
        <v>36</v>
      </c>
      <c r="N73" s="3"/>
      <c r="O73" s="3"/>
      <c r="P73" s="3"/>
      <c r="Q73" s="3"/>
      <c r="R73" s="3"/>
      <c r="S73" s="3"/>
      <c r="T73" s="3"/>
      <c r="U73" s="3"/>
      <c r="V73" s="4"/>
      <c r="W73" s="17">
        <f>K73</f>
        <v>1968.75</v>
      </c>
      <c r="Y73" s="8" t="s">
        <v>36</v>
      </c>
      <c r="Z73" s="3"/>
      <c r="AA73" s="3"/>
      <c r="AB73" s="3"/>
      <c r="AC73" s="3"/>
      <c r="AD73" s="3"/>
      <c r="AE73" s="3"/>
      <c r="AF73" s="3"/>
      <c r="AG73" s="3"/>
      <c r="AH73" s="4"/>
      <c r="AI73" s="17">
        <f>W73</f>
        <v>1968.75</v>
      </c>
    </row>
    <row r="74" spans="1:35" ht="15.75">
      <c r="A74" s="8" t="s">
        <v>37</v>
      </c>
      <c r="B74" s="3"/>
      <c r="C74" s="3"/>
      <c r="D74" s="3"/>
      <c r="E74" s="3"/>
      <c r="F74" s="3"/>
      <c r="G74" s="3"/>
      <c r="H74" s="3"/>
      <c r="I74" s="3"/>
      <c r="J74" s="4"/>
      <c r="K74" s="17">
        <f>K43</f>
        <v>110.25</v>
      </c>
      <c r="M74" s="8" t="s">
        <v>37</v>
      </c>
      <c r="N74" s="3"/>
      <c r="O74" s="3"/>
      <c r="P74" s="3"/>
      <c r="Q74" s="3"/>
      <c r="R74" s="3"/>
      <c r="S74" s="3"/>
      <c r="T74" s="3"/>
      <c r="U74" s="3"/>
      <c r="V74" s="4"/>
      <c r="W74" s="17">
        <f>K74</f>
        <v>110.25</v>
      </c>
      <c r="Y74" s="8" t="s">
        <v>37</v>
      </c>
      <c r="Z74" s="3"/>
      <c r="AA74" s="3"/>
      <c r="AB74" s="3"/>
      <c r="AC74" s="3"/>
      <c r="AD74" s="3"/>
      <c r="AE74" s="3"/>
      <c r="AF74" s="3"/>
      <c r="AG74" s="3"/>
      <c r="AH74" s="4"/>
      <c r="AI74" s="17">
        <f>W74</f>
        <v>110.25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7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7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7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6">
        <f>K86</f>
        <v>96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6">
        <f>W80+W86</f>
        <v>463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6">
        <f>AI86</f>
        <v>96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>
        <v>367</v>
      </c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6" ht="15">
      <c r="A86" s="2" t="s">
        <v>98</v>
      </c>
      <c r="B86" s="3"/>
      <c r="C86" s="3"/>
      <c r="D86" s="3"/>
      <c r="E86" s="3"/>
      <c r="F86" s="3"/>
      <c r="G86" s="3"/>
      <c r="H86" s="3"/>
      <c r="I86" s="3"/>
      <c r="J86" s="4"/>
      <c r="K86" s="5">
        <f>12*8</f>
        <v>96</v>
      </c>
      <c r="M86" s="2" t="s">
        <v>98</v>
      </c>
      <c r="N86" s="3"/>
      <c r="O86" s="3"/>
      <c r="P86" s="3"/>
      <c r="Q86" s="3"/>
      <c r="R86" s="3"/>
      <c r="S86" s="3"/>
      <c r="T86" s="3"/>
      <c r="U86" s="3"/>
      <c r="V86" s="4"/>
      <c r="W86" s="5">
        <f>12*8</f>
        <v>96</v>
      </c>
      <c r="Y86" s="2" t="s">
        <v>98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f>12*8</f>
        <v>96</v>
      </c>
      <c r="AJ86" s="18"/>
    </row>
    <row r="87" spans="1:35" ht="15">
      <c r="A87" s="9" t="s">
        <v>14</v>
      </c>
      <c r="B87" s="10"/>
      <c r="C87" s="10"/>
      <c r="D87" s="10"/>
      <c r="E87" s="10"/>
      <c r="F87" s="10"/>
      <c r="G87" s="10"/>
      <c r="H87" s="10"/>
      <c r="I87" s="10"/>
      <c r="J87" s="11"/>
      <c r="K87" s="17">
        <f>K73+K74+K76</f>
        <v>2175</v>
      </c>
      <c r="M87" s="9" t="s">
        <v>14</v>
      </c>
      <c r="N87" s="10"/>
      <c r="O87" s="10"/>
      <c r="P87" s="10"/>
      <c r="Q87" s="10"/>
      <c r="R87" s="10"/>
      <c r="S87" s="10"/>
      <c r="T87" s="10"/>
      <c r="U87" s="10"/>
      <c r="V87" s="11"/>
      <c r="W87" s="17">
        <f>W73+W74+W76</f>
        <v>2542</v>
      </c>
      <c r="Y87" s="9" t="s">
        <v>14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7">
        <f>AI73+AI74+AI76</f>
        <v>2175</v>
      </c>
    </row>
    <row r="88" spans="1:35" ht="15.75">
      <c r="A88" s="12"/>
      <c r="B88" s="7" t="s">
        <v>15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15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15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16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16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16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17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17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18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18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19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19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20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20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21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21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38</v>
      </c>
      <c r="R96" s="22" t="s">
        <v>39</v>
      </c>
      <c r="AD96" s="22" t="s">
        <v>40</v>
      </c>
    </row>
    <row r="97" spans="1:35" ht="15">
      <c r="A97" s="2" t="s">
        <v>83</v>
      </c>
      <c r="B97" s="3"/>
      <c r="C97" s="3"/>
      <c r="D97" s="3"/>
      <c r="E97" s="3"/>
      <c r="F97" s="3"/>
      <c r="G97" s="3"/>
      <c r="H97" s="3"/>
      <c r="I97" s="3"/>
      <c r="J97" s="4"/>
      <c r="K97" s="15">
        <v>29888</v>
      </c>
      <c r="L97" s="18"/>
      <c r="M97" s="2" t="s">
        <v>79</v>
      </c>
      <c r="N97" s="3"/>
      <c r="O97" s="3"/>
      <c r="P97" s="3"/>
      <c r="Q97" s="3"/>
      <c r="R97" s="3"/>
      <c r="S97" s="3"/>
      <c r="T97" s="3"/>
      <c r="U97" s="3"/>
      <c r="V97" s="4"/>
      <c r="W97" s="15">
        <f>K102-K97-K118</f>
        <v>-27600.5</v>
      </c>
      <c r="Y97" s="2" t="s">
        <v>76</v>
      </c>
      <c r="Z97" s="3"/>
      <c r="AA97" s="3"/>
      <c r="AB97" s="3"/>
      <c r="AC97" s="3"/>
      <c r="AD97" s="3"/>
      <c r="AE97" s="3"/>
      <c r="AF97" s="3"/>
      <c r="AG97" s="3"/>
      <c r="AH97" s="4"/>
      <c r="AI97" s="15">
        <f>W102+W97-W118</f>
        <v>-25313</v>
      </c>
    </row>
    <row r="98" spans="1:36" ht="15">
      <c r="A98" s="2" t="s">
        <v>84</v>
      </c>
      <c r="B98" s="3"/>
      <c r="C98" s="3"/>
      <c r="D98" s="3"/>
      <c r="E98" s="3"/>
      <c r="F98" s="3"/>
      <c r="G98" s="3"/>
      <c r="H98" s="3"/>
      <c r="I98" s="3"/>
      <c r="J98" s="4"/>
      <c r="K98" s="15" t="s">
        <v>47</v>
      </c>
      <c r="M98" s="2" t="s">
        <v>80</v>
      </c>
      <c r="N98" s="3"/>
      <c r="O98" s="3"/>
      <c r="P98" s="3"/>
      <c r="Q98" s="3"/>
      <c r="R98" s="3"/>
      <c r="S98" s="3"/>
      <c r="T98" s="3"/>
      <c r="U98" s="3"/>
      <c r="V98" s="4"/>
      <c r="W98" s="17"/>
      <c r="Y98" s="2" t="s">
        <v>77</v>
      </c>
      <c r="Z98" s="3"/>
      <c r="AA98" s="3"/>
      <c r="AB98" s="3"/>
      <c r="AC98" s="3"/>
      <c r="AD98" s="3"/>
      <c r="AE98" s="3"/>
      <c r="AF98" s="3"/>
      <c r="AG98" s="3"/>
      <c r="AH98" s="4"/>
      <c r="AI98" s="17" t="s">
        <v>47</v>
      </c>
      <c r="AJ98" s="18" t="s">
        <v>47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9">
        <f>K68</f>
        <v>525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9">
        <f>K99</f>
        <v>525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9">
        <f>W99</f>
        <v>525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6">
        <f>K69</f>
        <v>12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6">
        <f>K100</f>
        <v>12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6">
        <f>W100</f>
        <v>12</v>
      </c>
    </row>
    <row r="101" spans="1:35" ht="15">
      <c r="A101" s="2" t="s">
        <v>45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8.5</v>
      </c>
      <c r="M101" s="2" t="s">
        <v>81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8.5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8.5</v>
      </c>
    </row>
    <row r="102" spans="1:35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4462.5</v>
      </c>
      <c r="M102" s="2" t="s">
        <v>82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4462.5</v>
      </c>
      <c r="Y102" s="2" t="s">
        <v>78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4462.5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36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K73</f>
        <v>1968.75</v>
      </c>
      <c r="M104" s="8" t="s">
        <v>36</v>
      </c>
      <c r="N104" s="3"/>
      <c r="O104" s="3"/>
      <c r="P104" s="3"/>
      <c r="Q104" s="3"/>
      <c r="R104" s="3"/>
      <c r="S104" s="3"/>
      <c r="T104" s="3"/>
      <c r="U104" s="3"/>
      <c r="V104" s="4"/>
      <c r="W104" s="17">
        <f>K104</f>
        <v>1968.75</v>
      </c>
      <c r="Y104" s="8" t="s">
        <v>36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7">
        <f>W104</f>
        <v>1968.75</v>
      </c>
    </row>
    <row r="105" spans="1:35" ht="15.75">
      <c r="A105" s="8" t="s">
        <v>37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K74</f>
        <v>110.25</v>
      </c>
      <c r="M105" s="8" t="s">
        <v>37</v>
      </c>
      <c r="N105" s="3"/>
      <c r="O105" s="3"/>
      <c r="P105" s="3"/>
      <c r="Q105" s="3"/>
      <c r="R105" s="3"/>
      <c r="S105" s="3"/>
      <c r="T105" s="3"/>
      <c r="U105" s="3"/>
      <c r="V105" s="4"/>
      <c r="W105" s="17">
        <f>K105</f>
        <v>110.25</v>
      </c>
      <c r="Y105" s="8" t="s">
        <v>37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7">
        <f>W105</f>
        <v>110.25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7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7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6">
        <f>K117</f>
        <v>96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6">
        <f>W117</f>
        <v>96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6">
        <f>AI117</f>
        <v>96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 t="s">
        <v>47</v>
      </c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98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96</v>
      </c>
      <c r="M117" s="2" t="s">
        <v>98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96</v>
      </c>
      <c r="Y117" s="2" t="s">
        <v>98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96</v>
      </c>
    </row>
    <row r="118" spans="1:35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7">
        <f>K104+K105+K107</f>
        <v>2175</v>
      </c>
      <c r="M118" s="9" t="s">
        <v>14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7">
        <f>W104+W105+W107</f>
        <v>2175</v>
      </c>
      <c r="Y118" s="9" t="s">
        <v>14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7">
        <f>AI104+AI105+AI107</f>
        <v>2175</v>
      </c>
    </row>
    <row r="119" spans="1:35" ht="15.75">
      <c r="A119" s="12"/>
      <c r="B119" s="7" t="s">
        <v>15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15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15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16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16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16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17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17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17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18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18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18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19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19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19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20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20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20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21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21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21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8">
        <f>AI102+AI97-AI118</f>
        <v>-23025.5</v>
      </c>
    </row>
    <row r="128" ht="12.75">
      <c r="AI128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2013-01-22T21:27:00Z</cp:lastPrinted>
  <dcterms:created xsi:type="dcterms:W3CDTF">2012-04-11T04:13:08Z</dcterms:created>
  <dcterms:modified xsi:type="dcterms:W3CDTF">2015-01-14T11:36:25Z</dcterms:modified>
  <cp:category/>
  <cp:version/>
  <cp:contentType/>
  <cp:contentStatus/>
</cp:coreProperties>
</file>