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<sst xmlns="http://schemas.openxmlformats.org/spreadsheetml/2006/main" count="516" uniqueCount="106">
  <si>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</si>
  <si>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</si>
  <si>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</si>
  <si>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</si>
  <si>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</si>
  <si>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</si>
  <si>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</si>
  <si>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</si>
  <si>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</si>
  <si>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</si>
  <si>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</si>
  <si>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</si>
  <si>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</si>
  <si>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</si>
  <si>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</si>
  <si>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</si>
  <si>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</si>
  <si>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</si>
  <si>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</si>
  <si>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</si>
  <si>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</si>
  <si>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</si>
  <si>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</si>
  <si>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</si>
  <si>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</si>
  <si>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>. Обслуживание газовых сетей (ВГО)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</si>
  <si>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</si>
  <si>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</si>
  <si>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</si>
  <si>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</si>
  <si>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</si>
  <si>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</si>
  <si>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</si>
  <si>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</si>
  <si>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</si>
  <si>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</si>
  <si>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</si>
  <si>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</si>
  <si>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</si>
  <si>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</si>
  <si>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</si>
  <si>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18  ул. Пронская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</si>
  <si>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</si>
  <si>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</si>
  <si>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</si>
  <si>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</si>
  <si>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18 ул. Пронская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</si>
  <si>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</si>
  <si>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</si>
  <si>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</si>
  <si>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18 ул. Пронская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</si>
  <si>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</si>
  <si>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</si>
  <si>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</si>
  <si>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</si>
  <si>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</si>
  <si>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</si>
  <si>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</si>
  <si>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</si>
  <si>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</si>
  <si>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</si>
  <si>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</si>
  <si>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</si>
  <si>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</si>
  <si>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</si>
  <si>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</si>
  <si>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</si>
  <si>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</si>
  <si>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</si>
  <si>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</si>
  <si>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</si>
  <si>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</si>
  <si>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</si>
  <si>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</si>
  <si>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>5. Тариф на 2014год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</si>
  <si>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</si>
  <si>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</si>
  <si>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</si>
  <si>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</si>
  <si>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</si>
  <si>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</si>
  <si>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</si>
  <si>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</si>
  <si>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</si>
  <si>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</si>
  <si>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18 ул. Пронская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</si>
  <si>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</si>
  <si>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</si>
  <si>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18 ул. Пронская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</si>
  <si>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</si>
  <si>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</si>
  <si>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18 ул. Пронская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</si>
  <si>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</si>
  <si>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</si>
  <si>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18 ул. Пронская за 4 квартал 2014г.</t>
  </si>
  <si>
    <t>1. Задолженность по содержанию и текущему ремонту жилого дома на 01.10.2014года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</si>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</sst>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18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 t="s">
        <v>40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3020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391.6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</row>
    <row r="8" spans="1:11" ht="15">
      <c r="A8" s="2" t="s">
        <v>86</v>
      </c>
      <c r="B8" s="3"/>
      <c r="C8" s="3"/>
      <c r="D8" s="3"/>
      <c r="E8" s="3"/>
      <c r="F8" s="3"/>
      <c r="G8" s="3"/>
      <c r="H8" s="3"/>
      <c r="I8" s="3"/>
      <c r="J8" s="4"/>
      <c r="K8" s="17">
        <f>Лист2!AI9+Лист2!W9+Лист2!K9</f>
        <v>6696.360000000001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7">
        <v>8302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6"/>
    </row>
    <row r="11" spans="1:11" ht="15.75">
      <c r="A11" s="8" t="s">
        <v>33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Лист2!K11*3</f>
        <v>4405.5</v>
      </c>
    </row>
    <row r="12" spans="1:11" ht="15.75">
      <c r="A12" s="8" t="s">
        <v>34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Лист2!W12*3</f>
        <v>246.70800000000003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 t="s">
        <v>40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6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</f>
        <v>4652.208</v>
      </c>
    </row>
    <row r="26" spans="1:11" ht="15.75">
      <c r="A26" s="12"/>
      <c r="B26" s="7" t="s">
        <v>29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26</v>
      </c>
      <c r="B27" s="14"/>
      <c r="C27" s="14"/>
      <c r="D27" s="14"/>
      <c r="E27" s="14"/>
      <c r="F27" s="14"/>
      <c r="G27" s="14"/>
      <c r="H27" s="14"/>
      <c r="I27" s="14"/>
      <c r="J27" s="4"/>
      <c r="K27" s="17" t="s">
        <v>40</v>
      </c>
    </row>
    <row r="28" spans="1:11" ht="15">
      <c r="A28" s="2" t="s">
        <v>27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28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40</v>
      </c>
      <c r="L36" s="18"/>
    </row>
    <row r="37" spans="1:11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5064.152000000001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5">
        <f>K6</f>
        <v>391.6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>
        <f>K7</f>
        <v>12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7">
        <f>2232*3</f>
        <v>6696</v>
      </c>
    </row>
    <row r="41" spans="1:11" ht="15">
      <c r="A41" s="2" t="s">
        <v>90</v>
      </c>
      <c r="B41" s="3"/>
      <c r="C41" s="3"/>
      <c r="D41" s="3"/>
      <c r="E41" s="3"/>
      <c r="F41" s="3"/>
      <c r="G41" s="3"/>
      <c r="H41" s="3"/>
      <c r="I41" s="3"/>
      <c r="J41" s="4"/>
      <c r="K41" s="17">
        <v>1489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6"/>
    </row>
    <row r="43" spans="1:11" ht="15.75">
      <c r="A43" s="8" t="s">
        <v>33</v>
      </c>
      <c r="B43" s="3"/>
      <c r="C43" s="3"/>
      <c r="D43" s="3"/>
      <c r="E43" s="3"/>
      <c r="F43" s="3"/>
      <c r="G43" s="3"/>
      <c r="H43" s="3"/>
      <c r="I43" s="3"/>
      <c r="J43" s="4"/>
      <c r="K43" s="17">
        <f>K11</f>
        <v>4405.5</v>
      </c>
    </row>
    <row r="44" spans="1:11" ht="15.75">
      <c r="A44" s="8" t="s">
        <v>34</v>
      </c>
      <c r="B44" s="3"/>
      <c r="C44" s="3"/>
      <c r="D44" s="3"/>
      <c r="E44" s="3"/>
      <c r="F44" s="3"/>
      <c r="G44" s="3"/>
      <c r="H44" s="3"/>
      <c r="I44" s="3"/>
      <c r="J44" s="4"/>
      <c r="K44" s="17">
        <f>K12</f>
        <v>246.70800000000003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7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7">
        <f>K43+K44</f>
        <v>4652.208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91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40</v>
      </c>
      <c r="L69" s="18"/>
    </row>
    <row r="70" spans="1:11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7">
        <f>K37+K40-K57</f>
        <v>7107.944000000002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5">
        <f>K38</f>
        <v>391.6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6">
        <f>K39</f>
        <v>12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7">
        <f>K40</f>
        <v>6696</v>
      </c>
    </row>
    <row r="74" spans="1:11" ht="15">
      <c r="A74" s="2" t="s">
        <v>93</v>
      </c>
      <c r="B74" s="3"/>
      <c r="C74" s="3"/>
      <c r="D74" s="3"/>
      <c r="E74" s="3"/>
      <c r="F74" s="3"/>
      <c r="G74" s="3"/>
      <c r="H74" s="3"/>
      <c r="I74" s="3"/>
      <c r="J74" s="4"/>
      <c r="K74" s="17">
        <v>2283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6"/>
    </row>
    <row r="76" spans="1:11" ht="15.75">
      <c r="A76" s="8" t="s">
        <v>33</v>
      </c>
      <c r="B76" s="3"/>
      <c r="C76" s="3"/>
      <c r="D76" s="3"/>
      <c r="E76" s="3"/>
      <c r="F76" s="3"/>
      <c r="G76" s="3"/>
      <c r="H76" s="3"/>
      <c r="I76" s="3"/>
      <c r="J76" s="4"/>
      <c r="K76" s="17">
        <f>K43</f>
        <v>4405.5</v>
      </c>
    </row>
    <row r="77" spans="1:11" ht="15.75">
      <c r="A77" s="8" t="s">
        <v>34</v>
      </c>
      <c r="B77" s="3"/>
      <c r="C77" s="3"/>
      <c r="D77" s="3"/>
      <c r="E77" s="3"/>
      <c r="F77" s="3"/>
      <c r="G77" s="3"/>
      <c r="H77" s="3"/>
      <c r="I77" s="3"/>
      <c r="J77" s="4"/>
      <c r="K77" s="17">
        <f>K44</f>
        <v>246.70800000000003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7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/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7">
        <f>K76+K77</f>
        <v>4652.208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94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95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8"/>
    </row>
    <row r="103" spans="1:11" ht="15">
      <c r="A103" s="2" t="s">
        <v>83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K70+K73-K90</f>
        <v>9151.736000000004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</f>
        <v>391.6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K72</f>
        <v>12</v>
      </c>
    </row>
    <row r="106" spans="1:11" ht="15">
      <c r="A106" s="2" t="s">
        <v>96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K73</f>
        <v>6696</v>
      </c>
    </row>
    <row r="107" spans="1:11" ht="15">
      <c r="A107" s="2" t="s">
        <v>97</v>
      </c>
      <c r="B107" s="3"/>
      <c r="C107" s="3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6"/>
    </row>
    <row r="109" spans="1:11" ht="15.75">
      <c r="A109" s="8" t="s">
        <v>33</v>
      </c>
      <c r="B109" s="3"/>
      <c r="C109" s="3"/>
      <c r="D109" s="3"/>
      <c r="E109" s="3"/>
      <c r="F109" s="3"/>
      <c r="G109" s="3"/>
      <c r="H109" s="3"/>
      <c r="I109" s="3"/>
      <c r="J109" s="4"/>
      <c r="K109" s="17">
        <f>K76</f>
        <v>4405.5</v>
      </c>
    </row>
    <row r="110" spans="1:11" ht="15.75">
      <c r="A110" s="8" t="s">
        <v>34</v>
      </c>
      <c r="B110" s="3"/>
      <c r="C110" s="3"/>
      <c r="D110" s="3"/>
      <c r="E110" s="3"/>
      <c r="F110" s="3"/>
      <c r="G110" s="3"/>
      <c r="H110" s="3"/>
      <c r="I110" s="3"/>
      <c r="J110" s="4"/>
      <c r="K110" s="17">
        <f>K77</f>
        <v>246.70800000000003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7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/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7">
        <f>K109+K110</f>
        <v>4652.208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98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>
        <f>K5+K8*4</f>
        <v>29805.440000000002</v>
      </c>
      <c r="L132" s="18"/>
    </row>
    <row r="133" spans="1:11" ht="15">
      <c r="A133" s="25" t="s">
        <v>99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7">
        <f>K123+K90+K57+K25</f>
        <v>18608.832</v>
      </c>
    </row>
    <row r="134" spans="1:11" ht="15">
      <c r="A134" s="24" t="s">
        <v>39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33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17622</v>
      </c>
    </row>
    <row r="136" spans="1:11" ht="15.75">
      <c r="A136" s="8" t="s">
        <v>34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7">
        <f>K110*4</f>
        <v>986.8320000000001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/>
    </row>
    <row r="139" spans="1:11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4"/>
      <c r="K139" s="16"/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f>K132-K133</f>
        <v>11196.608000000004</v>
      </c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4"/>
      <c r="K141" s="16">
        <v>3041</v>
      </c>
    </row>
    <row r="142" spans="1:11" ht="15">
      <c r="A142" s="2" t="s">
        <v>103</v>
      </c>
      <c r="B142" s="3"/>
      <c r="C142" s="3"/>
      <c r="D142" s="3"/>
      <c r="E142" s="3"/>
      <c r="F142" s="3"/>
      <c r="G142" s="3"/>
      <c r="H142" s="3"/>
      <c r="I142" s="3"/>
      <c r="J142" s="4"/>
      <c r="K142" s="16">
        <v>8416</v>
      </c>
    </row>
    <row r="143" spans="1:11" ht="15">
      <c r="A143" s="28" t="s">
        <v>104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6">
        <v>595</v>
      </c>
    </row>
    <row r="144" spans="1:11" ht="15">
      <c r="A144" s="2" t="s">
        <v>105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6">
        <v>1372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A92">
      <selection activeCell="AI128" sqref="AI12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 t="s">
        <v>40</v>
      </c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 t="s">
        <v>40</v>
      </c>
      <c r="X4" s="18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40</v>
      </c>
      <c r="AJ4" s="18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3020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3701.384000000001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4382.768000000001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391.6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9">
        <f>K6</f>
        <v>391.6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9">
        <f>W6</f>
        <v>391.6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12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6">
        <v>5.7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6">
        <v>5.7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6">
        <v>5.7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2232.1200000000003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7">
        <f>K9</f>
        <v>2232.1200000000003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7">
        <f>AI6*AI8</f>
        <v>2232.1200000000003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1468.5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7">
        <f>K11</f>
        <v>1468.5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1468.5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82.236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7">
        <f>K12</f>
        <v>82.236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82.236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 t="s">
        <v>40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7" t="s">
        <v>40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7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6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6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6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</f>
        <v>1550.736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7">
        <f>W11+W12</f>
        <v>1550.736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7">
        <f>AI11+AI12</f>
        <v>1550.736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62</v>
      </c>
      <c r="G34" s="1"/>
      <c r="H34" s="1"/>
      <c r="I34" s="1"/>
      <c r="M34" s="1"/>
      <c r="N34" s="1"/>
      <c r="O34" s="1"/>
      <c r="P34" s="1"/>
      <c r="Q34" s="1"/>
      <c r="R34" s="31" t="s">
        <v>58</v>
      </c>
      <c r="S34" s="1"/>
      <c r="T34" s="1"/>
      <c r="U34" s="1"/>
      <c r="Y34" s="1"/>
      <c r="Z34" s="1"/>
      <c r="AA34" s="1"/>
      <c r="AB34" s="1"/>
      <c r="AC34" s="1"/>
      <c r="AD34" s="31" t="s">
        <v>54</v>
      </c>
      <c r="AE34" s="1"/>
      <c r="AF34" s="1"/>
      <c r="AG34" s="1"/>
    </row>
    <row r="35" spans="1:36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40</v>
      </c>
      <c r="L35" s="18"/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40</v>
      </c>
      <c r="X35" s="18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40</v>
      </c>
      <c r="AJ35" s="18"/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5064.152000000001</v>
      </c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5745.536000000001</v>
      </c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6426.920000000001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9">
        <v>391.6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9">
        <f>K37</f>
        <v>391.6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9">
        <f>W37</f>
        <v>391.6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6">
        <v>12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12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6">
        <v>5.7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6">
        <v>5.7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v>5.7</v>
      </c>
    </row>
    <row r="40" spans="1:35" ht="15">
      <c r="A40" s="2" t="s">
        <v>65</v>
      </c>
      <c r="B40" s="3"/>
      <c r="C40" s="3"/>
      <c r="D40" s="3"/>
      <c r="E40" s="3"/>
      <c r="F40" s="3"/>
      <c r="G40" s="3"/>
      <c r="H40" s="3"/>
      <c r="I40" s="3"/>
      <c r="J40" s="4"/>
      <c r="K40" s="17">
        <f>K9</f>
        <v>2232.1200000000003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2232.1200000000003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2232.1200000000003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7">
        <f>K37*3.75</f>
        <v>1468.5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7">
        <f>K42</f>
        <v>1468.5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7">
        <f>W42</f>
        <v>1468.5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7">
        <f>K37*0.21</f>
        <v>82.236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7">
        <f>K43</f>
        <v>82.236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7">
        <f>W43</f>
        <v>82.236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7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7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7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6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6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6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7">
        <f>K42+K43+K44</f>
        <v>1550.736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7">
        <f>W42+W43+W44</f>
        <v>1550.736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7">
        <f>AI42+AI43</f>
        <v>1550.736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30</v>
      </c>
      <c r="R65" s="21" t="s">
        <v>31</v>
      </c>
      <c r="AD65" s="21" t="s">
        <v>32</v>
      </c>
    </row>
    <row r="66" spans="1:36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40</v>
      </c>
      <c r="L66" s="18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40</v>
      </c>
      <c r="Y66" s="2" t="s">
        <v>72</v>
      </c>
      <c r="Z66" s="3"/>
      <c r="AA66" s="3"/>
      <c r="AB66" s="3"/>
      <c r="AC66" s="3"/>
      <c r="AD66" s="3"/>
      <c r="AE66" s="3"/>
      <c r="AF66" s="3"/>
      <c r="AG66" s="3"/>
      <c r="AH66" s="4"/>
      <c r="AI66" s="22"/>
      <c r="AJ66" s="18"/>
    </row>
    <row r="67" spans="1:35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7">
        <f>AI36+AI40-AI56</f>
        <v>7108.304000000001</v>
      </c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7789.688000000001</v>
      </c>
      <c r="Y67" s="2" t="s">
        <v>73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8471.072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9">
        <f>K37</f>
        <v>391.6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9">
        <f>K68</f>
        <v>391.6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9">
        <f>W68</f>
        <v>391.6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12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6">
        <f>K69</f>
        <v>12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</f>
        <v>12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5.7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5.7</v>
      </c>
      <c r="Y70" s="2" t="s">
        <v>74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5.7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2232.1200000000003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2232.1200000000003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2232.1200000000003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33</v>
      </c>
      <c r="B73" s="3"/>
      <c r="C73" s="3"/>
      <c r="D73" s="3"/>
      <c r="E73" s="3"/>
      <c r="F73" s="3"/>
      <c r="G73" s="3"/>
      <c r="H73" s="3"/>
      <c r="I73" s="3"/>
      <c r="J73" s="4"/>
      <c r="K73" s="17">
        <f>K42</f>
        <v>1468.5</v>
      </c>
      <c r="M73" s="8" t="s">
        <v>33</v>
      </c>
      <c r="N73" s="3"/>
      <c r="O73" s="3"/>
      <c r="P73" s="3"/>
      <c r="Q73" s="3"/>
      <c r="R73" s="3"/>
      <c r="S73" s="3"/>
      <c r="T73" s="3"/>
      <c r="U73" s="3"/>
      <c r="V73" s="4"/>
      <c r="W73" s="17">
        <f>K73</f>
        <v>1468.5</v>
      </c>
      <c r="Y73" s="8" t="s">
        <v>33</v>
      </c>
      <c r="Z73" s="3"/>
      <c r="AA73" s="3"/>
      <c r="AB73" s="3"/>
      <c r="AC73" s="3"/>
      <c r="AD73" s="3"/>
      <c r="AE73" s="3"/>
      <c r="AF73" s="3"/>
      <c r="AG73" s="3"/>
      <c r="AH73" s="4"/>
      <c r="AI73" s="17">
        <f>W73</f>
        <v>1468.5</v>
      </c>
    </row>
    <row r="74" spans="1:35" ht="15.75">
      <c r="A74" s="8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7">
        <f>K43</f>
        <v>82.236</v>
      </c>
      <c r="L74" s="23"/>
      <c r="M74" s="8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7">
        <f>K74</f>
        <v>82.236</v>
      </c>
      <c r="Y74" s="8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7">
        <f>W74</f>
        <v>82.236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7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7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7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6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6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6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7">
        <f>K73+K74</f>
        <v>1550.736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7">
        <f>W73+W74</f>
        <v>1550.736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7">
        <f>AI73+AI74</f>
        <v>1550.736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35</v>
      </c>
      <c r="R96" s="21" t="s">
        <v>36</v>
      </c>
      <c r="AD96" s="21" t="s">
        <v>37</v>
      </c>
    </row>
    <row r="97" spans="1:35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22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22"/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22"/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7">
        <f>AI67+AI71-AI87</f>
        <v>9152.456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7">
        <f>K98+K102-K118</f>
        <v>9833.84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7">
        <f>W98+W102-W118</f>
        <v>10515.224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9">
        <f>K68</f>
        <v>391.6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9">
        <f>K99</f>
        <v>391.6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9">
        <f>W99</f>
        <v>391.6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K69</f>
        <v>12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6">
        <f>K100</f>
        <v>12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</f>
        <v>12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5.7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5.7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5.7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2232.1200000000003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2232.1200000000003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2232.1200000000003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33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K73</f>
        <v>1468.5</v>
      </c>
      <c r="M104" s="8" t="s">
        <v>33</v>
      </c>
      <c r="N104" s="3"/>
      <c r="O104" s="3"/>
      <c r="P104" s="3"/>
      <c r="Q104" s="3"/>
      <c r="R104" s="3"/>
      <c r="S104" s="3"/>
      <c r="T104" s="3"/>
      <c r="U104" s="3"/>
      <c r="V104" s="4"/>
      <c r="W104" s="17">
        <f>K104</f>
        <v>1468.5</v>
      </c>
      <c r="Y104" s="8" t="s">
        <v>33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7">
        <f>W104</f>
        <v>1468.5</v>
      </c>
    </row>
    <row r="105" spans="1:35" ht="15.75">
      <c r="A105" s="8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K74</f>
        <v>82.236</v>
      </c>
      <c r="M105" s="8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7">
        <f>K105</f>
        <v>82.236</v>
      </c>
      <c r="Y105" s="8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7">
        <f>W105</f>
        <v>82.236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7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7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6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6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6" t="s">
        <v>40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40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7">
        <f>K104+K105</f>
        <v>1550.736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7">
        <f>W104+W105</f>
        <v>1550.736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7">
        <f>AI104+AI105</f>
        <v>1550.736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AI98+AI102-AI118</f>
        <v>11196.608</v>
      </c>
    </row>
    <row r="128" ht="12.75">
      <c r="AI128" s="23" t="s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2014-02-07T06:14:01Z</cp:lastPrinted>
  <dcterms:created xsi:type="dcterms:W3CDTF">2012-04-11T04:13:08Z</dcterms:created>
  <dcterms:modified xsi:type="dcterms:W3CDTF">2015-01-14T11:34:02Z</dcterms:modified>
  <cp:category/>
  <cp:version/>
  <cp:contentType/>
  <cp:contentStatus/>
</cp:coreProperties>
</file>