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<sst xmlns="http://schemas.openxmlformats.org/spreadsheetml/2006/main" count="519" uniqueCount="107">
  <si>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</si>
  <si>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</si>
  <si>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</si>
  <si>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</si>
  <si>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</si>
  <si>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</si>
  <si>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</si>
  <si>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</si>
  <si>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</si>
  <si>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</si>
  <si>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</si>
  <si>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</si>
  <si>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</si>
  <si>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</si>
  <si>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</si>
  <si>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</si>
  <si>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</si>
  <si>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</si>
  <si>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</si>
  <si>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</si>
  <si>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</si>
  <si>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</si>
  <si>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</si>
  <si>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</si>
  <si>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</si>
  <si>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</si>
  <si>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</si>
  <si>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</si>
  <si>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</si>
  <si>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</si>
  <si>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</si>
  <si>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</si>
  <si>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</si>
  <si>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</si>
  <si>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</si>
  <si>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октябрь </t>
  </si>
  <si>
    <t>ноябрь</t>
  </si>
  <si>
    <t>декабрь</t>
  </si>
  <si>
    <t xml:space="preserve">к. Прочие работы  </t>
  </si>
  <si>
    <t xml:space="preserve">в том числе за: </t>
  </si>
  <si>
    <t>коммунальным услугам жилого дома № 49а  ул. Фруктовая 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</si>
  <si>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</si>
  <si>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</si>
  <si>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</si>
  <si>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</t>
  </si>
  <si>
    <t xml:space="preserve"> </t>
  </si>
  <si>
    <t>коммунальным услугам жилого дома № 49а ул. Фруктовая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</si>
  <si>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</si>
  <si>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</si>
  <si>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</t>
  </si>
  <si>
    <t>коммунальным услугам жилого дома № 49а ул. Фруктовая 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</si>
  <si>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</si>
  <si>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</si>
  <si>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 </t>
  </si>
  <si>
    <t>коммунальным услугам жилого дома № 49а ул. Фруктовая  за июнь  2014г.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</si>
  <si>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</si>
  <si>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</si>
  <si>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 xml:space="preserve">6.начислено за июнь   </t>
  </si>
  <si>
    <t>коммунальным услугам жилого дома № 49а ул. Фруктовая за май  2014г.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</si>
  <si>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</si>
  <si>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</si>
  <si>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 </t>
  </si>
  <si>
    <t>коммунальным услугам жилого дома № 49а  ул. Фруктовая  за апрель  2014г.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</si>
  <si>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</si>
  <si>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</si>
  <si>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</si>
  <si>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</si>
  <si>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</si>
  <si>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</si>
  <si>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</si>
  <si>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</si>
  <si>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</si>
  <si>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</si>
  <si>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</si>
  <si>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</si>
  <si>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</si>
  <si>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</si>
  <si>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</si>
  <si>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</si>
  <si>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</si>
  <si>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</si>
  <si>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</si>
  <si>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</si>
  <si>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 </t>
  </si>
  <si>
    <t>к. Прочие работы (устройство центральной канализации)</t>
  </si>
  <si>
    <t>коммунальным услугам жилого дома № 49а ул. Фруктовая за 1 квартал 2014г.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</si>
  <si>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</si>
  <si>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</si>
  <si>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49а ул. Фруктовая за 2 квартал 2014г.</t>
  </si>
  <si>
    <t xml:space="preserve">5.начислено за 2 квартал 2014г. </t>
  </si>
  <si>
    <t>6. задолженность за собственниками на 01.07.2014г.</t>
  </si>
  <si>
    <t>коммунальным услугам жилого дома № 49а ул. Фруктовая за 3 квартал 2014г.</t>
  </si>
  <si>
    <t xml:space="preserve">5.начислено за 3 квартал 2014г. </t>
  </si>
  <si>
    <t>6. задолженность за собственниками на 01.10.2014г.</t>
  </si>
  <si>
    <t>коммунальным услугам жилого дома № 49а ул. Фруктовая за 4 квартал 204г.</t>
  </si>
  <si>
    <t xml:space="preserve">5.начислено за 4 квартал 2014г. </t>
  </si>
  <si>
    <t>6. задолженность за собственниками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</si>
  <si>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</si>
  <si>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</si>
  <si>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</si>
  <si>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</si>
  <si>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</si>
  <si>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</si>
  <si>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</si>
  <si>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</si>
  <si>
    <t xml:space="preserve">  </t>
  </si>
  <si>
    <t>к. Прочие работы  (установка труб вентканалов)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</si>
</sst>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35">
          <cell r="C335">
            <v>716.5</v>
          </cell>
          <cell r="D335">
            <v>16637.1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3"/>
  <sheetViews>
    <sheetView tabSelected="1" workbookViewId="0" topLeftCell="A111">
      <selection activeCell="K144" sqref="K14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41</v>
      </c>
      <c r="B4" s="3"/>
      <c r="C4" s="3"/>
      <c r="D4" s="3"/>
      <c r="E4" s="3"/>
      <c r="F4" s="3"/>
      <c r="G4" s="3"/>
      <c r="H4" s="3"/>
      <c r="I4" s="3"/>
      <c r="J4" s="4"/>
      <c r="K4" s="21"/>
    </row>
    <row r="5" spans="1:11" ht="15">
      <c r="A5" s="2" t="s">
        <v>42</v>
      </c>
      <c r="B5" s="3"/>
      <c r="C5" s="3"/>
      <c r="D5" s="3"/>
      <c r="E5" s="3"/>
      <c r="F5" s="3"/>
      <c r="G5" s="3"/>
      <c r="H5" s="3"/>
      <c r="I5" s="3"/>
      <c r="J5" s="4"/>
      <c r="K5" s="15">
        <v>54913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716.5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16</v>
      </c>
    </row>
    <row r="8" spans="1:11" ht="15">
      <c r="A8" s="2" t="s">
        <v>86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16637.13</v>
      </c>
    </row>
    <row r="9" spans="1:11" ht="15">
      <c r="A9" s="2" t="s">
        <v>87</v>
      </c>
      <c r="B9" s="3"/>
      <c r="C9" s="3"/>
      <c r="D9" s="3"/>
      <c r="E9" s="3"/>
      <c r="F9" s="3"/>
      <c r="G9" s="3"/>
      <c r="H9" s="3"/>
      <c r="I9" s="3"/>
      <c r="J9" s="4"/>
      <c r="K9" s="18">
        <v>1681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34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8060.625</v>
      </c>
    </row>
    <row r="12" spans="1:11" ht="15.75">
      <c r="A12" s="8" t="s">
        <v>26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451.395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v>3461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 t="s">
        <v>45</v>
      </c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11973.02</v>
      </c>
    </row>
    <row r="26" spans="1:11" ht="15.75">
      <c r="A26" s="12"/>
      <c r="B26" s="7" t="s">
        <v>30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27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45</v>
      </c>
    </row>
    <row r="28" spans="1:11" ht="15">
      <c r="A28" s="2" t="s">
        <v>28</v>
      </c>
      <c r="B28" s="14"/>
      <c r="C28" s="14"/>
      <c r="D28" s="14"/>
      <c r="E28" s="14"/>
      <c r="F28" s="14"/>
      <c r="G28" s="14"/>
      <c r="H28" s="14"/>
      <c r="I28" s="14"/>
      <c r="J28" s="4"/>
      <c r="K28" s="18" t="s">
        <v>45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18" t="s">
        <v>45</v>
      </c>
    </row>
    <row r="30" spans="1:11" ht="15">
      <c r="A30" s="2" t="s">
        <v>29</v>
      </c>
      <c r="B30" s="14"/>
      <c r="C30" s="14"/>
      <c r="D30" s="14"/>
      <c r="E30" s="14"/>
      <c r="F30" s="14"/>
      <c r="G30" s="14"/>
      <c r="H30" s="14"/>
      <c r="I30" s="14"/>
      <c r="J30" s="4"/>
      <c r="K30" s="5" t="s">
        <v>45</v>
      </c>
    </row>
    <row r="32" spans="1:9" ht="15">
      <c r="A32" s="1"/>
      <c r="B32" s="1" t="s">
        <v>24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88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1" ht="15">
      <c r="A35" s="2" t="s">
        <v>63</v>
      </c>
      <c r="B35" s="3"/>
      <c r="C35" s="3"/>
      <c r="D35" s="3"/>
      <c r="E35" s="3"/>
      <c r="F35" s="3"/>
      <c r="G35" s="3"/>
      <c r="H35" s="3"/>
      <c r="I35" s="3"/>
      <c r="J35" s="4"/>
      <c r="K35" s="15" t="s">
        <v>45</v>
      </c>
    </row>
    <row r="36" spans="1:12" ht="15">
      <c r="A36" s="2" t="s">
        <v>64</v>
      </c>
      <c r="B36" s="3"/>
      <c r="C36" s="3"/>
      <c r="D36" s="3"/>
      <c r="E36" s="3"/>
      <c r="F36" s="3"/>
      <c r="G36" s="3"/>
      <c r="H36" s="3"/>
      <c r="I36" s="3"/>
      <c r="J36" s="4"/>
      <c r="K36" s="15">
        <f>K5+K8-K25</f>
        <v>59577.11</v>
      </c>
      <c r="L36" s="19"/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f>'[1]Лист1'!$C$335</f>
        <v>716.5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16</v>
      </c>
    </row>
    <row r="39" spans="1:11" ht="15">
      <c r="A39" s="2" t="s">
        <v>89</v>
      </c>
      <c r="B39" s="3"/>
      <c r="C39" s="3"/>
      <c r="D39" s="3"/>
      <c r="E39" s="3"/>
      <c r="F39" s="3"/>
      <c r="G39" s="3"/>
      <c r="H39" s="3"/>
      <c r="I39" s="3"/>
      <c r="J39" s="4"/>
      <c r="K39" s="18">
        <f>'[1]Лист1'!$D$335</f>
        <v>16637.1</v>
      </c>
    </row>
    <row r="40" spans="1:11" ht="15">
      <c r="A40" s="2" t="s">
        <v>90</v>
      </c>
      <c r="B40" s="3"/>
      <c r="C40" s="3"/>
      <c r="D40" s="3"/>
      <c r="E40" s="3"/>
      <c r="F40" s="3"/>
      <c r="G40" s="3"/>
      <c r="H40" s="3"/>
      <c r="I40" s="3"/>
      <c r="J40" s="4"/>
      <c r="K40" s="18">
        <v>4900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34</v>
      </c>
      <c r="B42" s="3"/>
      <c r="C42" s="3"/>
      <c r="D42" s="3"/>
      <c r="E42" s="3"/>
      <c r="F42" s="3"/>
      <c r="G42" s="3"/>
      <c r="H42" s="3"/>
      <c r="I42" s="3"/>
      <c r="J42" s="4"/>
      <c r="K42" s="18">
        <f>K37*3.75*3</f>
        <v>8060.625</v>
      </c>
    </row>
    <row r="43" spans="1:11" ht="15.75">
      <c r="A43" s="8" t="s">
        <v>26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451.395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8">
        <f>Лист2!K47</f>
        <v>53344</v>
      </c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6"/>
    </row>
    <row r="56" spans="1:11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K42+K43+K44+K45</f>
        <v>61856.020000000004</v>
      </c>
    </row>
    <row r="57" spans="1:11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 t="s">
        <v>45</v>
      </c>
    </row>
    <row r="60" spans="1:11" ht="15">
      <c r="A60" s="2" t="s">
        <v>23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 t="s">
        <v>45</v>
      </c>
    </row>
    <row r="62" spans="1:11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 t="s">
        <v>45</v>
      </c>
    </row>
    <row r="63" spans="1:11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 t="s">
        <v>45</v>
      </c>
    </row>
    <row r="65" spans="1:9" ht="15">
      <c r="A65" s="1"/>
      <c r="B65" s="1" t="s">
        <v>24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91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1" ht="15">
      <c r="A68" s="2" t="s">
        <v>66</v>
      </c>
      <c r="B68" s="3"/>
      <c r="C68" s="3"/>
      <c r="D68" s="3"/>
      <c r="E68" s="3"/>
      <c r="F68" s="3"/>
      <c r="G68" s="3"/>
      <c r="H68" s="3"/>
      <c r="I68" s="3"/>
      <c r="J68" s="4"/>
      <c r="K68" s="15" t="s">
        <v>45</v>
      </c>
    </row>
    <row r="69" spans="1:12" ht="15">
      <c r="A69" s="2" t="s">
        <v>67</v>
      </c>
      <c r="B69" s="3"/>
      <c r="C69" s="3"/>
      <c r="D69" s="3"/>
      <c r="E69" s="3"/>
      <c r="F69" s="3"/>
      <c r="G69" s="3"/>
      <c r="H69" s="3"/>
      <c r="I69" s="3"/>
      <c r="J69" s="4"/>
      <c r="K69" s="15">
        <f>K36+K39-K56</f>
        <v>14358.189999999988</v>
      </c>
      <c r="L69" s="19"/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'[1]Лист1'!$C$335</f>
        <v>716.5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v>16</v>
      </c>
    </row>
    <row r="72" spans="1:11" ht="15">
      <c r="A72" s="2" t="s">
        <v>92</v>
      </c>
      <c r="B72" s="3"/>
      <c r="C72" s="3"/>
      <c r="D72" s="3"/>
      <c r="E72" s="3"/>
      <c r="F72" s="3"/>
      <c r="G72" s="3"/>
      <c r="H72" s="3"/>
      <c r="I72" s="3"/>
      <c r="J72" s="4"/>
      <c r="K72" s="18">
        <f>'[1]Лист1'!$D$335</f>
        <v>16637.1</v>
      </c>
    </row>
    <row r="73" spans="1:11" ht="15">
      <c r="A73" s="2" t="s">
        <v>93</v>
      </c>
      <c r="B73" s="3"/>
      <c r="C73" s="3"/>
      <c r="D73" s="3"/>
      <c r="E73" s="3"/>
      <c r="F73" s="3"/>
      <c r="G73" s="3"/>
      <c r="H73" s="3"/>
      <c r="I73" s="3"/>
      <c r="J73" s="4"/>
      <c r="K73" s="18">
        <v>6826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34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8060.625</v>
      </c>
    </row>
    <row r="76" spans="1:11" ht="15.75">
      <c r="A76" s="8" t="s">
        <v>26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451.395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 t="s">
        <v>45</v>
      </c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8" t="s">
        <v>105</v>
      </c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6"/>
    </row>
    <row r="89" spans="1:11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</f>
        <v>8512.02</v>
      </c>
    </row>
    <row r="90" spans="1:11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23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24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94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1" ht="15">
      <c r="A101" s="2" t="s">
        <v>81</v>
      </c>
      <c r="B101" s="3"/>
      <c r="C101" s="3"/>
      <c r="D101" s="3"/>
      <c r="E101" s="3"/>
      <c r="F101" s="3"/>
      <c r="G101" s="3"/>
      <c r="H101" s="3"/>
      <c r="I101" s="3"/>
      <c r="J101" s="4"/>
      <c r="K101" s="15"/>
    </row>
    <row r="102" spans="1:11" ht="15">
      <c r="A102" s="2" t="s">
        <v>82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K69+K72-K89</f>
        <v>22483.269999999986</v>
      </c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716.5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16</v>
      </c>
    </row>
    <row r="105" spans="1:11" ht="15">
      <c r="A105" s="2" t="s">
        <v>95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16637.1</v>
      </c>
    </row>
    <row r="106" spans="1:11" ht="15">
      <c r="A106" s="2" t="s">
        <v>96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34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8060.625</v>
      </c>
    </row>
    <row r="109" spans="1:11" ht="15.75">
      <c r="A109" s="8" t="s">
        <v>26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451.395</v>
      </c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/>
    </row>
    <row r="111" spans="1:11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8">
        <f>Лист2!K109</f>
        <v>2261</v>
      </c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4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  <c r="N117" s="20"/>
    </row>
    <row r="118" spans="1:11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1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1" ht="15">
      <c r="A121" s="2" t="s">
        <v>14</v>
      </c>
      <c r="B121" s="3"/>
      <c r="C121" s="3"/>
      <c r="D121" s="3"/>
      <c r="E121" s="3"/>
      <c r="F121" s="3"/>
      <c r="G121" s="3"/>
      <c r="H121" s="3"/>
      <c r="I121" s="3"/>
      <c r="J121" s="4"/>
      <c r="K121" s="6"/>
    </row>
    <row r="122" spans="1:11" ht="15">
      <c r="A122" s="9" t="s">
        <v>15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K108+K109+K111</f>
        <v>10773.02</v>
      </c>
    </row>
    <row r="123" spans="1:15" ht="15.75">
      <c r="A123" s="12"/>
      <c r="B123" s="7" t="s">
        <v>16</v>
      </c>
      <c r="C123" s="13"/>
      <c r="D123" s="13"/>
      <c r="E123" s="14"/>
      <c r="F123" s="14"/>
      <c r="G123" s="14"/>
      <c r="H123" s="14"/>
      <c r="I123" s="14"/>
      <c r="J123" s="4"/>
      <c r="K123" s="5"/>
      <c r="O123" s="20"/>
    </row>
    <row r="124" spans="1:15" ht="15">
      <c r="A124" s="2" t="s">
        <v>17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O124" s="20"/>
    </row>
    <row r="125" spans="1:11" ht="15">
      <c r="A125" s="2" t="s">
        <v>18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23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20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21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22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1" ht="15">
      <c r="A131" s="24" t="s">
        <v>97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8">
        <f>K105*4+K5</f>
        <v>121461.4</v>
      </c>
    </row>
    <row r="132" spans="1:11" ht="15">
      <c r="A132" s="25" t="s">
        <v>98</v>
      </c>
      <c r="B132" s="26"/>
      <c r="C132" s="26"/>
      <c r="D132" s="26"/>
      <c r="E132" s="26"/>
      <c r="F132" s="26"/>
      <c r="G132" s="26"/>
      <c r="H132" s="26"/>
      <c r="I132" s="26"/>
      <c r="J132" s="26"/>
      <c r="K132" s="18">
        <f>K122+K89+K56+K25</f>
        <v>93114.08</v>
      </c>
    </row>
    <row r="133" spans="1:11" ht="15">
      <c r="A133" s="24" t="s">
        <v>39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8"/>
    </row>
    <row r="134" spans="1:11" ht="15.75">
      <c r="A134" s="8" t="s">
        <v>34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8">
        <f>K108*4</f>
        <v>32242.5</v>
      </c>
    </row>
    <row r="135" spans="1:11" ht="15.75">
      <c r="A135" s="8" t="s">
        <v>26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8">
        <f>K109*4</f>
        <v>1805.58</v>
      </c>
    </row>
    <row r="136" spans="1:11" ht="15.75">
      <c r="A136" s="27" t="s">
        <v>3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18"/>
    </row>
    <row r="137" spans="1:11" ht="15.75">
      <c r="A137" s="27" t="s">
        <v>4</v>
      </c>
      <c r="B137" s="26"/>
      <c r="C137" s="26"/>
      <c r="D137" s="26"/>
      <c r="E137" s="26"/>
      <c r="F137" s="26"/>
      <c r="G137" s="26"/>
      <c r="H137" s="26"/>
      <c r="I137" s="26"/>
      <c r="J137" s="26"/>
      <c r="K137" s="18">
        <f>K111+K45+K14</f>
        <v>59066</v>
      </c>
    </row>
    <row r="138" spans="1:11" ht="15">
      <c r="A138" s="2" t="s">
        <v>99</v>
      </c>
      <c r="B138" s="3"/>
      <c r="C138" s="3"/>
      <c r="D138" s="3"/>
      <c r="E138" s="3"/>
      <c r="F138" s="3"/>
      <c r="G138" s="3"/>
      <c r="H138" s="3"/>
      <c r="I138" s="3"/>
      <c r="J138" s="14"/>
      <c r="K138" s="17"/>
    </row>
    <row r="139" spans="1:11" ht="15">
      <c r="A139" s="2" t="s">
        <v>100</v>
      </c>
      <c r="B139" s="3"/>
      <c r="C139" s="3"/>
      <c r="D139" s="3"/>
      <c r="E139" s="3"/>
      <c r="F139" s="3"/>
      <c r="G139" s="3"/>
      <c r="H139" s="3"/>
      <c r="I139" s="3"/>
      <c r="J139" s="14"/>
      <c r="K139" s="18">
        <f>K131-K132</f>
        <v>28347.319999999992</v>
      </c>
    </row>
    <row r="140" spans="1:11" ht="15">
      <c r="A140" s="2" t="s">
        <v>101</v>
      </c>
      <c r="B140" s="3"/>
      <c r="C140" s="3"/>
      <c r="D140" s="3"/>
      <c r="E140" s="3"/>
      <c r="F140" s="3"/>
      <c r="G140" s="3"/>
      <c r="H140" s="3"/>
      <c r="I140" s="3"/>
      <c r="J140" s="14"/>
      <c r="K140" s="17">
        <v>5458</v>
      </c>
    </row>
    <row r="141" spans="1:11" ht="15">
      <c r="A141" s="2" t="s">
        <v>102</v>
      </c>
      <c r="B141" s="3"/>
      <c r="C141" s="3"/>
      <c r="D141" s="3"/>
      <c r="E141" s="3"/>
      <c r="F141" s="3"/>
      <c r="G141" s="3"/>
      <c r="H141" s="3"/>
      <c r="I141" s="3"/>
      <c r="J141" s="14"/>
      <c r="K141" s="17">
        <v>7785</v>
      </c>
    </row>
    <row r="142" spans="1:11" ht="15">
      <c r="A142" s="28" t="s">
        <v>103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17">
        <v>369</v>
      </c>
    </row>
    <row r="143" spans="1:11" ht="15">
      <c r="A143" s="2" t="s">
        <v>104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7">
        <v>662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9"/>
  <sheetViews>
    <sheetView workbookViewId="0" topLeftCell="A91">
      <selection activeCell="AI130" sqref="AI130"/>
    </sheetView>
  </sheetViews>
  <sheetFormatPr defaultColWidth="9.00390625" defaultRowHeight="12.75"/>
  <cols>
    <col min="10" max="10" width="18.125" style="0" customWidth="1"/>
    <col min="22" max="22" width="18.375" style="0" customWidth="1"/>
    <col min="34" max="34" width="18.125" style="0" customWidth="1"/>
  </cols>
  <sheetData>
    <row r="1" spans="1:33" ht="15">
      <c r="A1" s="1"/>
      <c r="B1" s="1" t="s">
        <v>24</v>
      </c>
      <c r="C1" s="1"/>
      <c r="D1" s="1"/>
      <c r="E1" s="1"/>
      <c r="F1" s="1"/>
      <c r="G1" s="1"/>
      <c r="H1" s="1"/>
      <c r="I1" s="1"/>
      <c r="M1" s="1"/>
      <c r="N1" s="1" t="s">
        <v>24</v>
      </c>
      <c r="O1" s="1"/>
      <c r="P1" s="1"/>
      <c r="Q1" s="1"/>
      <c r="R1" s="1"/>
      <c r="S1" s="1"/>
      <c r="T1" s="1"/>
      <c r="U1" s="1"/>
      <c r="Y1" s="1"/>
      <c r="Z1" s="1" t="s">
        <v>24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40</v>
      </c>
      <c r="C2" s="1"/>
      <c r="D2" s="1"/>
      <c r="E2" s="1"/>
      <c r="F2" s="1"/>
      <c r="G2" s="1"/>
      <c r="H2" s="1"/>
      <c r="I2" s="1"/>
      <c r="M2" s="1"/>
      <c r="N2" s="1" t="s">
        <v>46</v>
      </c>
      <c r="O2" s="1"/>
      <c r="P2" s="1"/>
      <c r="Q2" s="1"/>
      <c r="R2" s="1"/>
      <c r="S2" s="1"/>
      <c r="T2" s="1"/>
      <c r="U2" s="1"/>
      <c r="Y2" s="1"/>
      <c r="Z2" s="1" t="s">
        <v>50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41</v>
      </c>
      <c r="B4" s="3"/>
      <c r="C4" s="3"/>
      <c r="D4" s="3"/>
      <c r="E4" s="3"/>
      <c r="F4" s="3"/>
      <c r="G4" s="3"/>
      <c r="H4" s="3"/>
      <c r="I4" s="3"/>
      <c r="J4" s="4"/>
      <c r="K4" s="21"/>
      <c r="M4" s="2" t="s">
        <v>47</v>
      </c>
      <c r="N4" s="3"/>
      <c r="O4" s="3"/>
      <c r="P4" s="3"/>
      <c r="Q4" s="3"/>
      <c r="R4" s="3"/>
      <c r="S4" s="3"/>
      <c r="T4" s="3"/>
      <c r="U4" s="3"/>
      <c r="V4" s="4"/>
      <c r="W4" s="21"/>
      <c r="Y4" s="2" t="s">
        <v>51</v>
      </c>
      <c r="Z4" s="3"/>
      <c r="AA4" s="3"/>
      <c r="AB4" s="3"/>
      <c r="AC4" s="3"/>
      <c r="AD4" s="3"/>
      <c r="AE4" s="3"/>
      <c r="AF4" s="3"/>
      <c r="AG4" s="3"/>
      <c r="AH4" s="4"/>
      <c r="AI4" s="21"/>
    </row>
    <row r="5" spans="1:35" ht="15">
      <c r="A5" s="2" t="s">
        <v>42</v>
      </c>
      <c r="B5" s="3"/>
      <c r="C5" s="3"/>
      <c r="D5" s="3"/>
      <c r="E5" s="3"/>
      <c r="F5" s="3"/>
      <c r="G5" s="3"/>
      <c r="H5" s="3"/>
      <c r="I5" s="3"/>
      <c r="J5" s="4"/>
      <c r="K5" s="15">
        <v>54913</v>
      </c>
      <c r="M5" s="2" t="s">
        <v>48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54160.369999999995</v>
      </c>
      <c r="Y5" s="2" t="s">
        <v>52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56868.73999999999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716.5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716.5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716.5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16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16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16</v>
      </c>
    </row>
    <row r="8" spans="1:35" ht="15">
      <c r="A8" s="2" t="s">
        <v>43</v>
      </c>
      <c r="B8" s="3"/>
      <c r="C8" s="3"/>
      <c r="D8" s="3"/>
      <c r="E8" s="3"/>
      <c r="F8" s="3"/>
      <c r="G8" s="3"/>
      <c r="H8" s="3"/>
      <c r="I8" s="3"/>
      <c r="J8" s="4"/>
      <c r="K8" s="17">
        <v>7.74</v>
      </c>
      <c r="M8" s="2" t="s">
        <v>43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7.74</v>
      </c>
      <c r="Y8" s="2" t="s">
        <v>43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7.74</v>
      </c>
    </row>
    <row r="9" spans="1:35" ht="15">
      <c r="A9" s="2" t="s">
        <v>44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5545.71</v>
      </c>
      <c r="M9" s="2" t="s">
        <v>49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5545.71</v>
      </c>
      <c r="Y9" s="2" t="s">
        <v>53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5545.71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25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2686.875</v>
      </c>
      <c r="M11" s="8" t="s">
        <v>25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2686.875</v>
      </c>
      <c r="Y11" s="8" t="s">
        <v>25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2686.875</v>
      </c>
    </row>
    <row r="12" spans="1:35" ht="15.75">
      <c r="A12" s="8" t="s">
        <v>26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150.465</v>
      </c>
      <c r="M12" s="8" t="s">
        <v>26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150.465</v>
      </c>
      <c r="Y12" s="8" t="s">
        <v>26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150.465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K15</f>
        <v>3461</v>
      </c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 t="str">
        <f>AI24</f>
        <v> 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>
        <v>3461</v>
      </c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38</v>
      </c>
      <c r="Z24" s="3"/>
      <c r="AA24" s="3"/>
      <c r="AB24" s="3"/>
      <c r="AC24" s="3"/>
      <c r="AD24" s="3"/>
      <c r="AE24" s="3"/>
      <c r="AF24" s="3"/>
      <c r="AG24" s="3"/>
      <c r="AH24" s="4"/>
      <c r="AI24" s="5" t="s">
        <v>45</v>
      </c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6298.34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2837.34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2837.34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24</v>
      </c>
      <c r="C34" s="1"/>
      <c r="D34" s="1"/>
      <c r="E34" s="1"/>
      <c r="F34" s="1"/>
      <c r="G34" s="1"/>
      <c r="H34" s="1"/>
      <c r="I34" s="1"/>
      <c r="M34" s="1"/>
      <c r="N34" s="1" t="s">
        <v>24</v>
      </c>
      <c r="O34" s="1"/>
      <c r="P34" s="1"/>
      <c r="Q34" s="1"/>
      <c r="R34" s="1"/>
      <c r="S34" s="1"/>
      <c r="T34" s="1"/>
      <c r="U34" s="1"/>
      <c r="Y34" s="1"/>
      <c r="Z34" s="1" t="s">
        <v>24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62</v>
      </c>
      <c r="C35" s="1"/>
      <c r="D35" s="1"/>
      <c r="E35" s="1"/>
      <c r="F35" s="1"/>
      <c r="G35" s="1"/>
      <c r="H35" s="1"/>
      <c r="I35" s="1"/>
      <c r="M35" s="1"/>
      <c r="N35" s="1" t="s">
        <v>58</v>
      </c>
      <c r="O35" s="1"/>
      <c r="P35" s="1"/>
      <c r="Q35" s="1"/>
      <c r="R35" s="1"/>
      <c r="S35" s="1"/>
      <c r="T35" s="1"/>
      <c r="U35" s="1"/>
      <c r="Y35" s="1"/>
      <c r="Z35" s="1" t="s">
        <v>54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5" ht="15">
      <c r="A37" s="2" t="s">
        <v>63</v>
      </c>
      <c r="B37" s="3"/>
      <c r="C37" s="3"/>
      <c r="D37" s="3"/>
      <c r="E37" s="3"/>
      <c r="F37" s="3"/>
      <c r="G37" s="3"/>
      <c r="H37" s="3"/>
      <c r="I37" s="3"/>
      <c r="J37" s="4"/>
      <c r="K37" s="21"/>
      <c r="M37" s="2" t="s">
        <v>59</v>
      </c>
      <c r="N37" s="3"/>
      <c r="O37" s="3"/>
      <c r="P37" s="3"/>
      <c r="Q37" s="3"/>
      <c r="R37" s="3"/>
      <c r="S37" s="3"/>
      <c r="T37" s="3"/>
      <c r="U37" s="3"/>
      <c r="V37" s="4"/>
      <c r="W37" s="21"/>
      <c r="Y37" s="2" t="s">
        <v>55</v>
      </c>
      <c r="Z37" s="3"/>
      <c r="AA37" s="3"/>
      <c r="AB37" s="3"/>
      <c r="AC37" s="3"/>
      <c r="AD37" s="3"/>
      <c r="AE37" s="3"/>
      <c r="AF37" s="3"/>
      <c r="AG37" s="3"/>
      <c r="AH37" s="4"/>
      <c r="AI37" s="21"/>
    </row>
    <row r="38" spans="1:35" ht="15">
      <c r="A38" s="2" t="s">
        <v>64</v>
      </c>
      <c r="B38" s="3"/>
      <c r="C38" s="3"/>
      <c r="D38" s="3"/>
      <c r="E38" s="3"/>
      <c r="F38" s="3"/>
      <c r="G38" s="3"/>
      <c r="H38" s="3"/>
      <c r="I38" s="3"/>
      <c r="J38" s="4"/>
      <c r="K38" s="15">
        <f>AI5+AI9-AI25</f>
        <v>59577.109999999986</v>
      </c>
      <c r="M38" s="2" t="s">
        <v>60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K38+K42-K58</f>
        <v>8941.479999999989</v>
      </c>
      <c r="Y38" s="2" t="s">
        <v>56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W38+W42-W58</f>
        <v>11649.849999999988</v>
      </c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v>716.5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716.5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716.5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16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16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16</v>
      </c>
    </row>
    <row r="41" spans="1:35" ht="15">
      <c r="A41" s="2" t="s">
        <v>43</v>
      </c>
      <c r="B41" s="3"/>
      <c r="C41" s="3"/>
      <c r="D41" s="3"/>
      <c r="E41" s="3"/>
      <c r="F41" s="3"/>
      <c r="G41" s="3"/>
      <c r="H41" s="3"/>
      <c r="I41" s="3"/>
      <c r="J41" s="4"/>
      <c r="K41" s="17">
        <v>7.74</v>
      </c>
      <c r="M41" s="2" t="s">
        <v>43</v>
      </c>
      <c r="N41" s="3"/>
      <c r="O41" s="3"/>
      <c r="P41" s="3"/>
      <c r="Q41" s="3"/>
      <c r="R41" s="3"/>
      <c r="S41" s="3"/>
      <c r="T41" s="3"/>
      <c r="U41" s="3"/>
      <c r="V41" s="4"/>
      <c r="W41" s="17">
        <f>K41</f>
        <v>7.74</v>
      </c>
      <c r="Y41" s="2" t="s">
        <v>43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7.74</v>
      </c>
    </row>
    <row r="42" spans="1:35" ht="15">
      <c r="A42" s="2" t="s">
        <v>65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K39*K41</f>
        <v>5545.71</v>
      </c>
      <c r="M42" s="2" t="s">
        <v>61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5545.71</v>
      </c>
      <c r="Y42" s="2" t="s">
        <v>57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5545.71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25</v>
      </c>
      <c r="B44" s="3"/>
      <c r="C44" s="3"/>
      <c r="D44" s="3"/>
      <c r="E44" s="3"/>
      <c r="F44" s="3"/>
      <c r="G44" s="3"/>
      <c r="H44" s="3"/>
      <c r="I44" s="3"/>
      <c r="J44" s="4"/>
      <c r="K44" s="18">
        <f>K39*3.75</f>
        <v>2686.875</v>
      </c>
      <c r="M44" s="8" t="s">
        <v>25</v>
      </c>
      <c r="N44" s="3"/>
      <c r="O44" s="3"/>
      <c r="P44" s="3"/>
      <c r="Q44" s="3"/>
      <c r="R44" s="3"/>
      <c r="S44" s="3"/>
      <c r="T44" s="3"/>
      <c r="U44" s="3"/>
      <c r="V44" s="4"/>
      <c r="W44" s="18">
        <f>K44</f>
        <v>2686.875</v>
      </c>
      <c r="Y44" s="8" t="s">
        <v>25</v>
      </c>
      <c r="Z44" s="3"/>
      <c r="AA44" s="3"/>
      <c r="AB44" s="3"/>
      <c r="AC44" s="3"/>
      <c r="AD44" s="3"/>
      <c r="AE44" s="3"/>
      <c r="AF44" s="3"/>
      <c r="AG44" s="3"/>
      <c r="AH44" s="4"/>
      <c r="AI44" s="18">
        <f>W44</f>
        <v>2686.875</v>
      </c>
    </row>
    <row r="45" spans="1:35" ht="15.75">
      <c r="A45" s="8" t="s">
        <v>26</v>
      </c>
      <c r="B45" s="3"/>
      <c r="C45" s="3"/>
      <c r="D45" s="3"/>
      <c r="E45" s="3"/>
      <c r="F45" s="3"/>
      <c r="G45" s="3"/>
      <c r="H45" s="3"/>
      <c r="I45" s="3"/>
      <c r="J45" s="4"/>
      <c r="K45" s="18">
        <f>K39*0.21</f>
        <v>150.465</v>
      </c>
      <c r="M45" s="8" t="s">
        <v>26</v>
      </c>
      <c r="N45" s="3"/>
      <c r="O45" s="3"/>
      <c r="P45" s="3"/>
      <c r="Q45" s="3"/>
      <c r="R45" s="3"/>
      <c r="S45" s="3"/>
      <c r="T45" s="3"/>
      <c r="U45" s="3"/>
      <c r="V45" s="4"/>
      <c r="W45" s="18">
        <f>K45</f>
        <v>150.465</v>
      </c>
      <c r="Y45" s="8" t="s">
        <v>26</v>
      </c>
      <c r="Z45" s="3"/>
      <c r="AA45" s="3"/>
      <c r="AB45" s="3"/>
      <c r="AC45" s="3"/>
      <c r="AD45" s="3"/>
      <c r="AE45" s="3"/>
      <c r="AF45" s="3"/>
      <c r="AG45" s="3"/>
      <c r="AH45" s="4"/>
      <c r="AI45" s="18">
        <f>W45</f>
        <v>150.465</v>
      </c>
    </row>
    <row r="46" spans="1:35" ht="15.75">
      <c r="A46" s="8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8"/>
      <c r="M46" s="8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8"/>
      <c r="Y46" s="8" t="s">
        <v>3</v>
      </c>
      <c r="Z46" s="3"/>
      <c r="AA46" s="3"/>
      <c r="AB46" s="3"/>
      <c r="AC46" s="3"/>
      <c r="AD46" s="3"/>
      <c r="AE46" s="3"/>
      <c r="AF46" s="3"/>
      <c r="AG46" s="3"/>
      <c r="AH46" s="4"/>
      <c r="AI46" s="18"/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>
        <f>K57</f>
        <v>53344</v>
      </c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/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 t="s">
        <v>45</v>
      </c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/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/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/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84</v>
      </c>
      <c r="B57" s="3"/>
      <c r="C57" s="3"/>
      <c r="D57" s="3"/>
      <c r="E57" s="3"/>
      <c r="F57" s="3"/>
      <c r="G57" s="3"/>
      <c r="H57" s="3"/>
      <c r="I57" s="3"/>
      <c r="J57" s="4"/>
      <c r="K57" s="5">
        <v>53344</v>
      </c>
      <c r="M57" s="2" t="s">
        <v>14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38</v>
      </c>
      <c r="Z57" s="3"/>
      <c r="AA57" s="3"/>
      <c r="AB57" s="3"/>
      <c r="AC57" s="3"/>
      <c r="AD57" s="3"/>
      <c r="AE57" s="3"/>
      <c r="AF57" s="3"/>
      <c r="AG57" s="3"/>
      <c r="AH57" s="4"/>
      <c r="AI57" s="5"/>
    </row>
    <row r="58" spans="1:35" ht="15">
      <c r="A58" s="9" t="s">
        <v>15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K44+K45+K47</f>
        <v>56181.34</v>
      </c>
      <c r="M58" s="9" t="s">
        <v>15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</f>
        <v>2837.34</v>
      </c>
      <c r="Y58" s="9" t="s">
        <v>15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</f>
        <v>2837.34</v>
      </c>
    </row>
    <row r="59" spans="1:35" ht="15.75">
      <c r="A59" s="12"/>
      <c r="B59" s="7" t="s">
        <v>16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16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16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17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17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18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18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18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19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19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20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20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21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21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22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22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22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2" t="s">
        <v>31</v>
      </c>
      <c r="R67" s="23" t="s">
        <v>32</v>
      </c>
      <c r="AD67" s="23" t="s">
        <v>33</v>
      </c>
    </row>
    <row r="68" spans="1:35" ht="15">
      <c r="A68" s="2" t="s">
        <v>66</v>
      </c>
      <c r="B68" s="3"/>
      <c r="C68" s="3"/>
      <c r="D68" s="3"/>
      <c r="E68" s="3"/>
      <c r="F68" s="3"/>
      <c r="G68" s="3"/>
      <c r="H68" s="3"/>
      <c r="I68" s="3"/>
      <c r="J68" s="4"/>
      <c r="K68" s="21"/>
      <c r="M68" s="2" t="s">
        <v>69</v>
      </c>
      <c r="N68" s="3"/>
      <c r="O68" s="3"/>
      <c r="P68" s="3"/>
      <c r="Q68" s="3"/>
      <c r="R68" s="3"/>
      <c r="S68" s="3"/>
      <c r="T68" s="3"/>
      <c r="U68" s="3"/>
      <c r="V68" s="4"/>
      <c r="W68" s="21"/>
      <c r="Y68" s="2" t="s">
        <v>72</v>
      </c>
      <c r="Z68" s="3"/>
      <c r="AA68" s="3"/>
      <c r="AB68" s="3"/>
      <c r="AC68" s="3"/>
      <c r="AD68" s="3"/>
      <c r="AE68" s="3"/>
      <c r="AF68" s="3"/>
      <c r="AG68" s="3"/>
      <c r="AH68" s="4"/>
      <c r="AI68" s="21"/>
    </row>
    <row r="69" spans="1:35" ht="15">
      <c r="A69" s="2" t="s">
        <v>67</v>
      </c>
      <c r="B69" s="3"/>
      <c r="C69" s="3"/>
      <c r="D69" s="3"/>
      <c r="E69" s="3"/>
      <c r="F69" s="3"/>
      <c r="G69" s="3"/>
      <c r="H69" s="3"/>
      <c r="I69" s="3"/>
      <c r="J69" s="4"/>
      <c r="K69" s="15">
        <f>AI38+AI42-AI58</f>
        <v>14358.219999999987</v>
      </c>
      <c r="M69" s="2" t="s">
        <v>70</v>
      </c>
      <c r="N69" s="3"/>
      <c r="O69" s="3"/>
      <c r="P69" s="3"/>
      <c r="Q69" s="3"/>
      <c r="R69" s="3"/>
      <c r="S69" s="3"/>
      <c r="T69" s="3"/>
      <c r="U69" s="3"/>
      <c r="V69" s="4"/>
      <c r="W69" s="15">
        <f>K69+K73-K89</f>
        <v>17066.589999999986</v>
      </c>
      <c r="Y69" s="2" t="s">
        <v>73</v>
      </c>
      <c r="Z69" s="3"/>
      <c r="AA69" s="3"/>
      <c r="AB69" s="3"/>
      <c r="AC69" s="3"/>
      <c r="AD69" s="3"/>
      <c r="AE69" s="3"/>
      <c r="AF69" s="3"/>
      <c r="AG69" s="3"/>
      <c r="AH69" s="4"/>
      <c r="AI69" s="15">
        <f>W69+W73-W89</f>
        <v>19774.959999999985</v>
      </c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716.5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716.5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716.5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16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16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16</v>
      </c>
    </row>
    <row r="72" spans="1:35" ht="15">
      <c r="A72" s="2" t="s">
        <v>43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7.74</v>
      </c>
      <c r="M72" s="2" t="s">
        <v>43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7.74</v>
      </c>
      <c r="Y72" s="2" t="s">
        <v>43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7.74</v>
      </c>
    </row>
    <row r="73" spans="1:35" ht="15">
      <c r="A73" s="2" t="s">
        <v>68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5545.71</v>
      </c>
      <c r="M73" s="2" t="s">
        <v>71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5545.71</v>
      </c>
      <c r="Y73" s="2" t="s">
        <v>74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5545.71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34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2686.875</v>
      </c>
      <c r="M75" s="8" t="s">
        <v>34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2686.875</v>
      </c>
      <c r="Y75" s="8" t="s">
        <v>34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2686.875</v>
      </c>
    </row>
    <row r="76" spans="1:35" ht="15.75">
      <c r="A76" s="8" t="s">
        <v>26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150.465</v>
      </c>
      <c r="M76" s="8" t="s">
        <v>26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150.465</v>
      </c>
      <c r="Y76" s="8" t="s">
        <v>26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150.465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/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/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/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 t="str">
        <f>W88</f>
        <v> </v>
      </c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/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/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38</v>
      </c>
      <c r="N88" s="3"/>
      <c r="O88" s="3"/>
      <c r="P88" s="3"/>
      <c r="Q88" s="3"/>
      <c r="R88" s="3"/>
      <c r="S88" s="3"/>
      <c r="T88" s="3"/>
      <c r="U88" s="3"/>
      <c r="V88" s="4"/>
      <c r="W88" s="5" t="s">
        <v>45</v>
      </c>
      <c r="Y88" s="2" t="s">
        <v>14</v>
      </c>
      <c r="Z88" s="3"/>
      <c r="AA88" s="3"/>
      <c r="AB88" s="3"/>
      <c r="AC88" s="3"/>
      <c r="AD88" s="3"/>
      <c r="AE88" s="3"/>
      <c r="AF88" s="3"/>
      <c r="AG88" s="3"/>
      <c r="AH88" s="4"/>
      <c r="AI88" s="5"/>
    </row>
    <row r="89" spans="1:35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</f>
        <v>2837.34</v>
      </c>
      <c r="M89" s="9" t="s">
        <v>15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</f>
        <v>2837.34</v>
      </c>
      <c r="Y89" s="9" t="s">
        <v>15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</f>
        <v>2837.34</v>
      </c>
    </row>
    <row r="90" spans="1:35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16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16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17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17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18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18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19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19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20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20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21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21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22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22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2" t="s">
        <v>35</v>
      </c>
      <c r="R98" s="23" t="s">
        <v>36</v>
      </c>
      <c r="AD98" s="23" t="s">
        <v>37</v>
      </c>
    </row>
    <row r="99" spans="1:35" ht="15">
      <c r="A99" s="2" t="s">
        <v>81</v>
      </c>
      <c r="B99" s="3"/>
      <c r="C99" s="3"/>
      <c r="D99" s="3"/>
      <c r="E99" s="3"/>
      <c r="F99" s="3"/>
      <c r="G99" s="3"/>
      <c r="H99" s="3"/>
      <c r="I99" s="3"/>
      <c r="J99" s="4"/>
      <c r="K99" s="21"/>
      <c r="M99" s="2" t="s">
        <v>78</v>
      </c>
      <c r="N99" s="3"/>
      <c r="O99" s="3"/>
      <c r="P99" s="3"/>
      <c r="Q99" s="3"/>
      <c r="R99" s="3"/>
      <c r="S99" s="3"/>
      <c r="T99" s="3"/>
      <c r="U99" s="3"/>
      <c r="V99" s="4"/>
      <c r="W99" s="21"/>
      <c r="Y99" s="2" t="s">
        <v>75</v>
      </c>
      <c r="Z99" s="3"/>
      <c r="AA99" s="3"/>
      <c r="AB99" s="3"/>
      <c r="AC99" s="3"/>
      <c r="AD99" s="3"/>
      <c r="AE99" s="3"/>
      <c r="AF99" s="3"/>
      <c r="AG99" s="3"/>
      <c r="AH99" s="4"/>
      <c r="AI99" s="21"/>
    </row>
    <row r="100" spans="1:35" ht="15">
      <c r="A100" s="2" t="s">
        <v>82</v>
      </c>
      <c r="B100" s="3"/>
      <c r="C100" s="3"/>
      <c r="D100" s="3"/>
      <c r="E100" s="3"/>
      <c r="F100" s="3"/>
      <c r="G100" s="3"/>
      <c r="H100" s="3"/>
      <c r="I100" s="3"/>
      <c r="J100" s="4"/>
      <c r="K100" s="18">
        <f>AI69+AI73-AI89</f>
        <v>22483.329999999984</v>
      </c>
      <c r="M100" s="2" t="s">
        <v>79</v>
      </c>
      <c r="N100" s="3"/>
      <c r="O100" s="3"/>
      <c r="P100" s="3"/>
      <c r="Q100" s="3"/>
      <c r="R100" s="3"/>
      <c r="S100" s="3"/>
      <c r="T100" s="3"/>
      <c r="U100" s="3"/>
      <c r="V100" s="4"/>
      <c r="W100" s="18">
        <f>K100+K104-K120</f>
        <v>22930.699999999983</v>
      </c>
      <c r="Y100" s="2" t="s">
        <v>76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5">
        <f>W100+W104-W120</f>
        <v>25639.06999999998</v>
      </c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716.5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716.5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716.5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16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16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16</v>
      </c>
    </row>
    <row r="103" spans="1:35" ht="15">
      <c r="A103" s="2" t="s">
        <v>43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7.74</v>
      </c>
      <c r="M103" s="2" t="s">
        <v>43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7.74</v>
      </c>
      <c r="Y103" s="2" t="s">
        <v>43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7.74</v>
      </c>
    </row>
    <row r="104" spans="1:35" ht="15">
      <c r="A104" s="2" t="s">
        <v>83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5545.71</v>
      </c>
      <c r="M104" s="2" t="s">
        <v>80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5545.71</v>
      </c>
      <c r="Y104" s="2" t="s">
        <v>77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5545.71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34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2686.875</v>
      </c>
      <c r="M106" s="8" t="s">
        <v>34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2686.875</v>
      </c>
      <c r="Y106" s="8" t="s">
        <v>34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2686.875</v>
      </c>
    </row>
    <row r="107" spans="1:35" ht="15.75">
      <c r="A107" s="8" t="s">
        <v>26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150.465</v>
      </c>
      <c r="M107" s="8" t="s">
        <v>26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150.465</v>
      </c>
      <c r="Y107" s="8" t="s">
        <v>26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150.465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/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/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/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>
        <f>K119</f>
        <v>2261</v>
      </c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/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 t="s">
        <v>45</v>
      </c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 t="s">
        <v>45</v>
      </c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/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/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106</v>
      </c>
      <c r="B119" s="3"/>
      <c r="C119" s="3"/>
      <c r="D119" s="3"/>
      <c r="E119" s="3"/>
      <c r="F119" s="3"/>
      <c r="G119" s="3"/>
      <c r="H119" s="3"/>
      <c r="I119" s="3"/>
      <c r="J119" s="4"/>
      <c r="K119" s="5">
        <v>2261</v>
      </c>
      <c r="M119" s="2" t="s">
        <v>38</v>
      </c>
      <c r="N119" s="3"/>
      <c r="O119" s="3"/>
      <c r="P119" s="3"/>
      <c r="Q119" s="3"/>
      <c r="R119" s="3"/>
      <c r="S119" s="3"/>
      <c r="T119" s="3"/>
      <c r="U119" s="3"/>
      <c r="V119" s="4"/>
      <c r="W119" s="5"/>
      <c r="Y119" s="2" t="s">
        <v>38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/>
    </row>
    <row r="120" spans="1:35" ht="15">
      <c r="A120" s="9" t="s">
        <v>15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K106+K107+K109</f>
        <v>5098.34</v>
      </c>
      <c r="M120" s="9" t="s">
        <v>15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</f>
        <v>2837.34</v>
      </c>
      <c r="Y120" s="9" t="s">
        <v>15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</f>
        <v>2837.34</v>
      </c>
    </row>
    <row r="121" spans="1:35" ht="15.75">
      <c r="A121" s="12"/>
      <c r="B121" s="7" t="s">
        <v>16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16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16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17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17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17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18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18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18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19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19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19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20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20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20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21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21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22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22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29" ht="12.75">
      <c r="AI129" s="19">
        <f>AI100+AI104-AI120</f>
        <v>28347.43999999998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2013-01-20T00:06:23Z</cp:lastPrinted>
  <dcterms:created xsi:type="dcterms:W3CDTF">2012-04-11T04:13:08Z</dcterms:created>
  <dcterms:modified xsi:type="dcterms:W3CDTF">2015-02-02T10:43:43Z</dcterms:modified>
  <cp:category/>
  <cp:version/>
  <cp:contentType/>
  <cp:contentStatus/>
</cp:coreProperties>
</file>