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<sst xmlns="http://schemas.openxmlformats.org/spreadsheetml/2006/main" count="540" uniqueCount="109">
  <si>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</si>
  <si>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</si>
  <si>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</si>
  <si>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</si>
  <si>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</si>
  <si>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</si>
  <si>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</si>
  <si>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</si>
  <si>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</si>
  <si>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</si>
  <si>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</si>
  <si>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</si>
  <si>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</si>
  <si>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</si>
  <si>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</si>
  <si>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</si>
  <si>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</si>
  <si>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</si>
  <si>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</si>
  <si>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</si>
  <si>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</si>
  <si>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</si>
  <si>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</si>
  <si>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</si>
  <si>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з. Наладка системы отопления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</si>
  <si>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</si>
  <si>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</si>
  <si>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(3,6)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</si>
  <si>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</si>
  <si>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</si>
  <si>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</si>
  <si>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</si>
  <si>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</si>
  <si>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</si>
  <si>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</si>
  <si>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</si>
  <si>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 </t>
  </si>
  <si>
    <t xml:space="preserve">октябрь </t>
  </si>
  <si>
    <t>ноябрь</t>
  </si>
  <si>
    <t>декабрь</t>
  </si>
  <si>
    <t>в. Сети отопления (наладка системы отопления)</t>
  </si>
  <si>
    <t xml:space="preserve">в том числе за: </t>
  </si>
  <si>
    <t>коммунальным услугам жилого дома № 13  ул. Элеваторная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</si>
  <si>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</si>
  <si>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</si>
  <si>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 xml:space="preserve">6.начислено за январь   </t>
  </si>
  <si>
    <t>5. Тариф на 2014  год</t>
  </si>
  <si>
    <t>коммунальным услугам жилого дома № 13 ул. Элеваторная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</si>
  <si>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</si>
  <si>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</si>
  <si>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>5. Тариф на 2014 год</t>
  </si>
  <si>
    <t xml:space="preserve">6.начислено за февраль    </t>
  </si>
  <si>
    <t>коммунальным услугам жилого дома № 13 ул. Элеваторная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</si>
  <si>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</si>
  <si>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</si>
  <si>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</si>
  <si>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</si>
  <si>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</si>
  <si>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</si>
  <si>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</si>
  <si>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</si>
  <si>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</si>
  <si>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</si>
  <si>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</si>
  <si>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</si>
  <si>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</si>
  <si>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</si>
  <si>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</si>
  <si>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</si>
  <si>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</si>
  <si>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</si>
  <si>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</si>
  <si>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</si>
  <si>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</si>
  <si>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</si>
  <si>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</si>
  <si>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</si>
  <si>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</si>
  <si>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</si>
  <si>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>6.начислено за декабрь 4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</si>
  <si>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</si>
  <si>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</si>
  <si>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</si>
  <si>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</si>
  <si>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</si>
  <si>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</si>
  <si>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 xml:space="preserve">к. Прочие работы </t>
  </si>
  <si>
    <t>коммунальным услугам жилого дома № 13 ул. Элеваторная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</si>
  <si>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</si>
  <si>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</si>
  <si>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13 ул. Элеваторная за 2 квартал 2014г.</t>
  </si>
  <si>
    <t>1. Задолженность по содержанию и текущему ремонту жилого дома на 01.04.2014года</t>
  </si>
  <si>
    <t xml:space="preserve">5.начислено за 2 квартал 2014г. </t>
  </si>
  <si>
    <t>6. задолженность за собственниками  на 01.07.2014г.</t>
  </si>
  <si>
    <t>к. Прочие работы (списывание показаний)</t>
  </si>
  <si>
    <t>коммунальным услугам жилого дома № 13 ул. Элеваторная за 3 квартал 2014г.</t>
  </si>
  <si>
    <t xml:space="preserve">5.начислено за 3 квартал 2014г. </t>
  </si>
  <si>
    <t>6. задолженность за собственниками  на 01.10.2014г.</t>
  </si>
  <si>
    <t>коммунальным услугам жилого дома № 13 ул. Элеваторная за 4 квартал 2014г.</t>
  </si>
  <si>
    <t xml:space="preserve">5.начислено за 4 квартал 2014г. </t>
  </si>
  <si>
    <t>6. задолженность за собственниками 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</si>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</sst>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 topLeftCell="A114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 t="s">
        <v>36</v>
      </c>
    </row>
    <row r="5" spans="1:11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19697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4264.2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80</v>
      </c>
    </row>
    <row r="8" spans="1:11" ht="15">
      <c r="A8" s="2" t="s">
        <v>88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110783.916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70853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47972.25</v>
      </c>
    </row>
    <row r="12" spans="1:11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2686.446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36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Лист2!K14+Лист2!W14+Лист2!AI14</f>
        <v>22318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72976.696</v>
      </c>
    </row>
    <row r="26" spans="1:11" ht="15.75">
      <c r="A26" s="12"/>
      <c r="B26" s="7" t="s">
        <v>31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28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36</v>
      </c>
    </row>
    <row r="28" spans="1:11" ht="15">
      <c r="A28" s="2" t="s">
        <v>29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36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36</v>
      </c>
    </row>
    <row r="30" spans="1:11" ht="15">
      <c r="A30" s="2" t="s">
        <v>30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36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90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91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36</v>
      </c>
      <c r="L35" s="19"/>
    </row>
    <row r="36" spans="1:11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57504.22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4264.2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80</v>
      </c>
    </row>
    <row r="39" spans="1:11" ht="15">
      <c r="A39" s="2" t="s">
        <v>92</v>
      </c>
      <c r="B39" s="3"/>
      <c r="C39" s="3"/>
      <c r="D39" s="3"/>
      <c r="E39" s="3"/>
      <c r="F39" s="3"/>
      <c r="G39" s="3"/>
      <c r="H39" s="3"/>
      <c r="I39" s="3"/>
      <c r="J39" s="4"/>
      <c r="K39" s="18">
        <f>K8</f>
        <v>110783.916</v>
      </c>
    </row>
    <row r="40" spans="1:11" ht="15">
      <c r="A40" s="2" t="s">
        <v>93</v>
      </c>
      <c r="B40" s="3"/>
      <c r="C40" s="3"/>
      <c r="D40" s="3"/>
      <c r="E40" s="3"/>
      <c r="F40" s="3"/>
      <c r="G40" s="3"/>
      <c r="H40" s="3"/>
      <c r="I40" s="3"/>
      <c r="J40" s="4"/>
      <c r="K40" s="18">
        <v>70350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35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47972.25</v>
      </c>
    </row>
    <row r="43" spans="1:11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2686.446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36</v>
      </c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Лист2!K45+Лист2!W45+Лист2!AI45</f>
        <v>20295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70953.696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95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1" ht="15">
      <c r="A68" s="2" t="s">
        <v>68</v>
      </c>
      <c r="B68" s="3"/>
      <c r="C68" s="3"/>
      <c r="D68" s="3"/>
      <c r="E68" s="3"/>
      <c r="F68" s="3"/>
      <c r="G68" s="3"/>
      <c r="H68" s="3"/>
      <c r="I68" s="3"/>
      <c r="J68" s="4"/>
      <c r="K68" s="15"/>
    </row>
    <row r="69" spans="1:12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5">
        <f>K36+K39-K56</f>
        <v>97334.44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4264.2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80</v>
      </c>
    </row>
    <row r="72" spans="1:11" ht="15">
      <c r="A72" s="2" t="s">
        <v>96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110783.916</v>
      </c>
    </row>
    <row r="73" spans="1:11" ht="15">
      <c r="A73" s="2" t="s">
        <v>97</v>
      </c>
      <c r="B73" s="3"/>
      <c r="C73" s="3"/>
      <c r="D73" s="3"/>
      <c r="E73" s="3"/>
      <c r="F73" s="3"/>
      <c r="G73" s="3"/>
      <c r="H73" s="3"/>
      <c r="I73" s="3"/>
      <c r="J73" s="4"/>
      <c r="K73" s="18">
        <v>77564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47972.25</v>
      </c>
    </row>
    <row r="76" spans="1:11" ht="15.75">
      <c r="A76" s="8" t="s">
        <v>26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2686.446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 t="s">
        <v>36</v>
      </c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Лист2!K76+Лист2!W76+Лист2!AI76</f>
        <v>87890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138548.696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98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83</v>
      </c>
      <c r="B101" s="3"/>
      <c r="C101" s="3"/>
      <c r="D101" s="3"/>
      <c r="E101" s="3"/>
      <c r="F101" s="3"/>
      <c r="G101" s="3"/>
      <c r="H101" s="3"/>
      <c r="I101" s="3"/>
      <c r="J101" s="4"/>
      <c r="K101" s="18" t="s">
        <v>36</v>
      </c>
      <c r="L101" s="19"/>
    </row>
    <row r="102" spans="1:11" ht="15">
      <c r="A102" s="2" t="s">
        <v>84</v>
      </c>
      <c r="B102" s="3"/>
      <c r="C102" s="3"/>
      <c r="D102" s="3"/>
      <c r="E102" s="3"/>
      <c r="F102" s="3"/>
      <c r="G102" s="3"/>
      <c r="H102" s="3"/>
      <c r="I102" s="3"/>
      <c r="J102" s="4"/>
      <c r="K102" s="15">
        <f>K69+K72-K89</f>
        <v>69569.66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4264.2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80</v>
      </c>
    </row>
    <row r="105" spans="1:11" ht="15">
      <c r="A105" s="2" t="s">
        <v>99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110783.916</v>
      </c>
    </row>
    <row r="106" spans="1:11" ht="15">
      <c r="A106" s="2" t="s">
        <v>100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47972.25</v>
      </c>
    </row>
    <row r="109" spans="1:11" ht="15.75">
      <c r="A109" s="8" t="s">
        <v>26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2686.446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 t="s">
        <v>36</v>
      </c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Лист2!AI107+Лист2!W107+Лист2!K107</f>
        <v>47248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3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0"/>
    </row>
    <row r="119" spans="1:11" ht="15">
      <c r="A119" s="9" t="s">
        <v>24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97906.696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3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19"/>
    </row>
    <row r="125" spans="1:14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  <c r="N125" s="20"/>
    </row>
    <row r="126" spans="1:14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  <c r="N126" s="20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4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  <c r="N128" s="20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4" t="s">
        <v>101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K105*4+K5</f>
        <v>462832.664</v>
      </c>
      <c r="L131" s="19"/>
    </row>
    <row r="132" spans="1:11" ht="15">
      <c r="A132" s="25" t="s">
        <v>102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380385.784</v>
      </c>
    </row>
    <row r="133" spans="1:11" ht="15">
      <c r="A133" s="24" t="s">
        <v>41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35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191889</v>
      </c>
    </row>
    <row r="135" spans="1:11" ht="15.75">
      <c r="A135" s="8" t="s">
        <v>26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10745.784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>
        <f>K111+K78+K45+K14</f>
        <v>177751</v>
      </c>
    </row>
    <row r="138" spans="1:11" ht="15">
      <c r="A138" s="2" t="s">
        <v>103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104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82446.88</v>
      </c>
    </row>
    <row r="140" spans="1:11" ht="15">
      <c r="A140" s="2" t="s">
        <v>105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53019</v>
      </c>
    </row>
    <row r="141" spans="1:11" ht="15">
      <c r="A141" s="2" t="s">
        <v>106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26244</v>
      </c>
    </row>
    <row r="142" spans="1:11" ht="15">
      <c r="A142" s="28" t="s">
        <v>107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4705</v>
      </c>
    </row>
    <row r="143" spans="1:11" ht="15">
      <c r="A143" s="2" t="s">
        <v>108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3250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A88">
      <selection activeCell="AI128" sqref="AI128"/>
    </sheetView>
  </sheetViews>
  <sheetFormatPr defaultColWidth="9.00390625" defaultRowHeight="12.75"/>
  <cols>
    <col min="10" max="10" width="18.25390625" style="0" customWidth="1"/>
    <col min="22" max="22" width="17.875" style="0" customWidth="1"/>
    <col min="34" max="34" width="18.00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43</v>
      </c>
      <c r="B4" s="3"/>
      <c r="C4" s="3"/>
      <c r="D4" s="3"/>
      <c r="E4" s="3"/>
      <c r="F4" s="3"/>
      <c r="G4" s="3"/>
      <c r="H4" s="3"/>
      <c r="I4" s="3"/>
      <c r="J4" s="4"/>
      <c r="K4" s="15" t="s">
        <v>36</v>
      </c>
      <c r="M4" s="2" t="s">
        <v>48</v>
      </c>
      <c r="N4" s="3"/>
      <c r="O4" s="3"/>
      <c r="P4" s="3"/>
      <c r="Q4" s="3"/>
      <c r="R4" s="3"/>
      <c r="S4" s="3"/>
      <c r="T4" s="3"/>
      <c r="U4" s="3"/>
      <c r="V4" s="4"/>
      <c r="W4" s="15" t="s">
        <v>36</v>
      </c>
      <c r="X4" s="19"/>
      <c r="Y4" s="2" t="s">
        <v>53</v>
      </c>
      <c r="Z4" s="3"/>
      <c r="AA4" s="3"/>
      <c r="AB4" s="3"/>
      <c r="AC4" s="3"/>
      <c r="AD4" s="3"/>
      <c r="AE4" s="3"/>
      <c r="AF4" s="3"/>
      <c r="AG4" s="3"/>
      <c r="AH4" s="4"/>
      <c r="AI4" s="15" t="s">
        <v>36</v>
      </c>
      <c r="AJ4" s="19"/>
    </row>
    <row r="5" spans="1:36" ht="15">
      <c r="A5" s="2" t="s">
        <v>44</v>
      </c>
      <c r="B5" s="3"/>
      <c r="C5" s="3"/>
      <c r="D5" s="3"/>
      <c r="E5" s="3"/>
      <c r="F5" s="3"/>
      <c r="G5" s="3"/>
      <c r="H5" s="3"/>
      <c r="I5" s="3"/>
      <c r="J5" s="4"/>
      <c r="K5" s="15">
        <v>19697</v>
      </c>
      <c r="M5" s="2" t="s">
        <v>49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26946.74</v>
      </c>
      <c r="Y5" s="2" t="s">
        <v>54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39930.479999999996</v>
      </c>
      <c r="AJ5" s="19" t="s">
        <v>36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4264.2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4264.2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4264.2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80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7">
        <v>8.66</v>
      </c>
      <c r="M8" s="2" t="s">
        <v>50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8.66</v>
      </c>
      <c r="Y8" s="2" t="s">
        <v>50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8.66</v>
      </c>
    </row>
    <row r="9" spans="1:35" ht="15">
      <c r="A9" s="2" t="s">
        <v>45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36927.972</v>
      </c>
      <c r="M9" s="2" t="s">
        <v>51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36927.972</v>
      </c>
      <c r="Y9" s="2" t="s">
        <v>55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36927.972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15990.75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15990.75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15990.75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895.482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895.482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895.482</v>
      </c>
    </row>
    <row r="13" spans="1:35" ht="15.75">
      <c r="A13" s="8" t="s">
        <v>27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36</v>
      </c>
      <c r="M13" s="8" t="s">
        <v>27</v>
      </c>
      <c r="N13" s="3"/>
      <c r="O13" s="3"/>
      <c r="P13" s="3"/>
      <c r="Q13" s="3"/>
      <c r="R13" s="3"/>
      <c r="S13" s="3"/>
      <c r="T13" s="3"/>
      <c r="U13" s="3"/>
      <c r="V13" s="4"/>
      <c r="W13" s="18" t="s">
        <v>36</v>
      </c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 t="s">
        <v>36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K15+K17+K18+K19</f>
        <v>12792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W15+W17+W18+W19</f>
        <v>7058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AI15+AI19</f>
        <v>2468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>
        <f>5581+363</f>
        <v>5944</v>
      </c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>
        <v>1145</v>
      </c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>
        <v>798</v>
      </c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>
        <f>3649+734</f>
        <v>4383</v>
      </c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>
        <f>745+367</f>
        <v>1112</v>
      </c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f>782+120</f>
        <v>902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f>1098+366</f>
        <v>1464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 t="s">
        <v>36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1563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f>1667+1670</f>
        <v>3337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>
        <v>1670</v>
      </c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86</v>
      </c>
      <c r="Z24" s="3"/>
      <c r="AA24" s="3"/>
      <c r="AB24" s="3"/>
      <c r="AC24" s="3"/>
      <c r="AD24" s="3"/>
      <c r="AE24" s="3"/>
      <c r="AF24" s="3"/>
      <c r="AG24" s="3"/>
      <c r="AH24" s="4"/>
      <c r="AI24" s="5" t="s">
        <v>36</v>
      </c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29678.232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23944.232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19354.232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1" t="s">
        <v>64</v>
      </c>
      <c r="G34" s="1"/>
      <c r="H34" s="1"/>
      <c r="I34" s="1"/>
      <c r="M34" s="1"/>
      <c r="N34" s="1"/>
      <c r="O34" s="1"/>
      <c r="P34" s="1"/>
      <c r="Q34" s="1"/>
      <c r="R34" s="31" t="s">
        <v>60</v>
      </c>
      <c r="S34" s="1"/>
      <c r="T34" s="1"/>
      <c r="U34" s="1"/>
      <c r="Y34" s="1"/>
      <c r="Z34" s="1"/>
      <c r="AA34" s="1"/>
      <c r="AB34" s="1"/>
      <c r="AC34" s="1"/>
      <c r="AD34" s="31" t="s">
        <v>56</v>
      </c>
      <c r="AE34" s="1"/>
      <c r="AF34" s="1"/>
      <c r="AG34" s="1"/>
    </row>
    <row r="35" spans="1:36" ht="15">
      <c r="A35" s="2" t="s">
        <v>65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36</v>
      </c>
      <c r="M35" s="2" t="s">
        <v>61</v>
      </c>
      <c r="N35" s="3"/>
      <c r="O35" s="3"/>
      <c r="P35" s="3"/>
      <c r="Q35" s="3"/>
      <c r="R35" s="3"/>
      <c r="S35" s="3"/>
      <c r="T35" s="3"/>
      <c r="U35" s="3"/>
      <c r="V35" s="4"/>
      <c r="W35" s="15" t="s">
        <v>36</v>
      </c>
      <c r="X35" s="19"/>
      <c r="Y35" s="2" t="s">
        <v>57</v>
      </c>
      <c r="Z35" s="3"/>
      <c r="AA35" s="3"/>
      <c r="AB35" s="3"/>
      <c r="AC35" s="3"/>
      <c r="AD35" s="3"/>
      <c r="AE35" s="3"/>
      <c r="AF35" s="3"/>
      <c r="AG35" s="3"/>
      <c r="AH35" s="4"/>
      <c r="AI35" s="15" t="s">
        <v>36</v>
      </c>
      <c r="AJ35" s="19"/>
    </row>
    <row r="36" spans="1:35" ht="15">
      <c r="A36" s="2" t="s">
        <v>66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57504.21999999999</v>
      </c>
      <c r="M36" s="2" t="s">
        <v>62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74854.95999999998</v>
      </c>
      <c r="Y36" s="2" t="s">
        <v>58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81948.69999999997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K6</f>
        <v>4264.2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4264.2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4264.2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80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80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80</v>
      </c>
    </row>
    <row r="39" spans="1:35" ht="15">
      <c r="A39" s="2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7">
        <v>8.66</v>
      </c>
      <c r="M39" s="2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8.66</v>
      </c>
      <c r="Y39" s="2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8.66</v>
      </c>
    </row>
    <row r="40" spans="1:35" ht="15">
      <c r="A40" s="2" t="s">
        <v>67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36927.972</v>
      </c>
      <c r="M40" s="2" t="s">
        <v>63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36927.972</v>
      </c>
      <c r="Y40" s="2" t="s">
        <v>59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36927.972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15990.75</v>
      </c>
      <c r="M42" s="8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15990.75</v>
      </c>
      <c r="Y42" s="8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15990.75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895.482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895.482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895.482</v>
      </c>
    </row>
    <row r="44" spans="1:35" ht="15.75">
      <c r="A44" s="8" t="s">
        <v>27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36</v>
      </c>
      <c r="M44" s="8" t="s">
        <v>27</v>
      </c>
      <c r="N44" s="3"/>
      <c r="O44" s="3"/>
      <c r="P44" s="3"/>
      <c r="Q44" s="3"/>
      <c r="R44" s="3"/>
      <c r="S44" s="3"/>
      <c r="T44" s="3"/>
      <c r="U44" s="3"/>
      <c r="V44" s="4"/>
      <c r="W44" s="18" t="s">
        <v>36</v>
      </c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 t="s">
        <v>36</v>
      </c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f>K49+K50</f>
        <v>2691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W48+W49</f>
        <v>12948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AI49+AI55</f>
        <v>4656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 t="s">
        <v>36</v>
      </c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>
        <v>11613</v>
      </c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>
        <v>532</v>
      </c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>
        <f>1275+60</f>
        <v>1335</v>
      </c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>
        <v>816</v>
      </c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>
        <f>489+1670</f>
        <v>2159</v>
      </c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 t="s">
        <v>36</v>
      </c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 t="s">
        <v>36</v>
      </c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6"/>
      <c r="Y55" s="2" t="s">
        <v>94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3840</v>
      </c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19577.232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29834.232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21542.232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1:30" ht="12.75">
      <c r="A65" t="s">
        <v>36</v>
      </c>
      <c r="E65" s="21" t="s">
        <v>32</v>
      </c>
      <c r="R65" s="22" t="s">
        <v>33</v>
      </c>
      <c r="AD65" s="22" t="s">
        <v>34</v>
      </c>
    </row>
    <row r="66" spans="1:35" ht="15">
      <c r="A66" s="2" t="s">
        <v>68</v>
      </c>
      <c r="B66" s="3"/>
      <c r="C66" s="3"/>
      <c r="D66" s="3"/>
      <c r="E66" s="3"/>
      <c r="F66" s="3"/>
      <c r="G66" s="3"/>
      <c r="H66" s="3"/>
      <c r="I66" s="3"/>
      <c r="J66" s="4"/>
      <c r="K66" s="23"/>
      <c r="M66" s="2" t="s">
        <v>71</v>
      </c>
      <c r="N66" s="3"/>
      <c r="O66" s="3"/>
      <c r="P66" s="3"/>
      <c r="Q66" s="3"/>
      <c r="R66" s="3"/>
      <c r="S66" s="3"/>
      <c r="T66" s="3"/>
      <c r="U66" s="3"/>
      <c r="V66" s="4"/>
      <c r="W66" s="23"/>
      <c r="Y66" s="2" t="s">
        <v>74</v>
      </c>
      <c r="Z66" s="3"/>
      <c r="AA66" s="3"/>
      <c r="AB66" s="3"/>
      <c r="AC66" s="3"/>
      <c r="AD66" s="3"/>
      <c r="AE66" s="3"/>
      <c r="AF66" s="3"/>
      <c r="AG66" s="3"/>
      <c r="AH66" s="4"/>
      <c r="AI66" s="23"/>
    </row>
    <row r="67" spans="1:35" ht="15">
      <c r="A67" s="2" t="s">
        <v>69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97334.43999999996</v>
      </c>
      <c r="L67" s="19"/>
      <c r="M67" s="2" t="s">
        <v>72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35782.17999999995</v>
      </c>
      <c r="Y67" s="2" t="s">
        <v>75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54732.91999999994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4264.2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4264.2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4264.2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80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80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80</v>
      </c>
    </row>
    <row r="70" spans="1:35" ht="15">
      <c r="A70" s="2" t="s">
        <v>50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8.66</v>
      </c>
      <c r="M70" s="2" t="s">
        <v>50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8.66</v>
      </c>
      <c r="Y70" s="2" t="s">
        <v>50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8.66</v>
      </c>
    </row>
    <row r="71" spans="1:35" ht="15">
      <c r="A71" s="2" t="s">
        <v>70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36927.972</v>
      </c>
      <c r="M71" s="2" t="s">
        <v>73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36927.972</v>
      </c>
      <c r="Y71" s="2" t="s">
        <v>76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36927.972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15990.75</v>
      </c>
      <c r="M73" s="8" t="s">
        <v>35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15990.75</v>
      </c>
      <c r="Y73" s="8" t="s">
        <v>35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15990.75</v>
      </c>
    </row>
    <row r="74" spans="1:35" ht="15.75">
      <c r="A74" s="8" t="s">
        <v>26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895.482</v>
      </c>
      <c r="M74" s="8" t="s">
        <v>26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895.482</v>
      </c>
      <c r="Y74" s="8" t="s">
        <v>26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895.482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 t="s">
        <v>36</v>
      </c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 t="s">
        <v>36</v>
      </c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 t="s">
        <v>36</v>
      </c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K79+K81+K84+K86</f>
        <v>81594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W77+W80+W86</f>
        <v>1091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AI77+AI79+AI81+AI86</f>
        <v>5205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>
        <v>367</v>
      </c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v>1226</v>
      </c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>
        <v>9784</v>
      </c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>
        <f>746+1925</f>
        <v>2671</v>
      </c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>
        <v>84</v>
      </c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 t="s">
        <v>36</v>
      </c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>
        <v>1670</v>
      </c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 t="s">
        <v>36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>
        <v>668</v>
      </c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6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  <c r="AJ83" s="19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>
        <f>31000+38500</f>
        <v>69500</v>
      </c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 t="s">
        <v>36</v>
      </c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94</v>
      </c>
      <c r="B86" s="3"/>
      <c r="C86" s="3"/>
      <c r="D86" s="3"/>
      <c r="E86" s="3"/>
      <c r="F86" s="3"/>
      <c r="G86" s="3"/>
      <c r="H86" s="3"/>
      <c r="I86" s="3"/>
      <c r="J86" s="4"/>
      <c r="K86" s="5">
        <f>80*8</f>
        <v>640</v>
      </c>
      <c r="M86" s="2" t="s">
        <v>94</v>
      </c>
      <c r="N86" s="3"/>
      <c r="O86" s="3"/>
      <c r="P86" s="3"/>
      <c r="Q86" s="3"/>
      <c r="R86" s="3"/>
      <c r="S86" s="3"/>
      <c r="T86" s="3"/>
      <c r="U86" s="3"/>
      <c r="V86" s="4"/>
      <c r="W86" s="5">
        <v>640</v>
      </c>
      <c r="Y86" s="2" t="s">
        <v>94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640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98480.232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17977.232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22091.232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37</v>
      </c>
      <c r="R96" s="22" t="s">
        <v>38</v>
      </c>
      <c r="AD96" s="22" t="s">
        <v>39</v>
      </c>
    </row>
    <row r="97" spans="1:35" ht="15">
      <c r="A97" s="2" t="s">
        <v>83</v>
      </c>
      <c r="B97" s="3"/>
      <c r="C97" s="3"/>
      <c r="D97" s="3"/>
      <c r="E97" s="3"/>
      <c r="F97" s="3"/>
      <c r="G97" s="3"/>
      <c r="H97" s="3"/>
      <c r="I97" s="3"/>
      <c r="J97" s="4"/>
      <c r="K97" s="18" t="s">
        <v>36</v>
      </c>
      <c r="M97" s="2" t="s">
        <v>80</v>
      </c>
      <c r="N97" s="3"/>
      <c r="O97" s="3"/>
      <c r="P97" s="3"/>
      <c r="Q97" s="3"/>
      <c r="R97" s="3"/>
      <c r="S97" s="3"/>
      <c r="T97" s="3"/>
      <c r="U97" s="3"/>
      <c r="V97" s="4"/>
      <c r="W97" s="23"/>
      <c r="X97" s="20"/>
      <c r="Y97" s="2" t="s">
        <v>77</v>
      </c>
      <c r="Z97" s="3"/>
      <c r="AA97" s="3"/>
      <c r="AB97" s="3"/>
      <c r="AC97" s="3"/>
      <c r="AD97" s="3"/>
      <c r="AE97" s="3"/>
      <c r="AF97" s="3"/>
      <c r="AG97" s="3"/>
      <c r="AH97" s="4"/>
      <c r="AI97" s="23"/>
    </row>
    <row r="98" spans="1:35" ht="15">
      <c r="A98" s="2" t="s">
        <v>84</v>
      </c>
      <c r="B98" s="3"/>
      <c r="C98" s="3"/>
      <c r="D98" s="3"/>
      <c r="E98" s="3"/>
      <c r="F98" s="3"/>
      <c r="G98" s="3"/>
      <c r="H98" s="3"/>
      <c r="I98" s="3"/>
      <c r="J98" s="4"/>
      <c r="K98" s="15">
        <f>AI67+AI71-AI87</f>
        <v>69569.65999999993</v>
      </c>
      <c r="M98" s="2" t="s">
        <v>81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64231.39999999992</v>
      </c>
      <c r="Y98" s="2" t="s">
        <v>78</v>
      </c>
      <c r="Z98" s="3"/>
      <c r="AA98" s="3"/>
      <c r="AB98" s="3"/>
      <c r="AC98" s="3"/>
      <c r="AD98" s="3"/>
      <c r="AE98" s="3"/>
      <c r="AF98" s="3"/>
      <c r="AG98" s="3"/>
      <c r="AH98" s="4"/>
      <c r="AI98" s="18">
        <f>W98+W102-W118</f>
        <v>68896.13999999991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4264.2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4264.2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4264.2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80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80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80</v>
      </c>
    </row>
    <row r="101" spans="1:35" ht="15">
      <c r="A101" s="2" t="s">
        <v>50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8.66</v>
      </c>
      <c r="M101" s="2" t="s">
        <v>50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8.66</v>
      </c>
      <c r="Y101" s="2" t="s">
        <v>50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8.66</v>
      </c>
    </row>
    <row r="102" spans="1:35" ht="15">
      <c r="A102" s="2" t="s">
        <v>85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36927.972</v>
      </c>
      <c r="M102" s="2" t="s">
        <v>82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36927.972</v>
      </c>
      <c r="Y102" s="2" t="s">
        <v>79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36927.972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15990.75</v>
      </c>
      <c r="M104" s="8" t="s">
        <v>35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15990.75</v>
      </c>
      <c r="Y104" s="8" t="s">
        <v>35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15990.75</v>
      </c>
    </row>
    <row r="105" spans="1:35" ht="15.75">
      <c r="A105" s="8" t="s">
        <v>26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895.482</v>
      </c>
      <c r="M105" s="8" t="s">
        <v>26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895.482</v>
      </c>
      <c r="Y105" s="8" t="s">
        <v>26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895.482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 t="s">
        <v>36</v>
      </c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 t="s">
        <v>36</v>
      </c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 t="s">
        <v>36</v>
      </c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8">
        <f>K108+K110+K111+K115+K117</f>
        <v>25380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W108+W110+W111+W112+W115+W117</f>
        <v>15377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AI108+AI111+AI112+AI117</f>
        <v>6491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>
        <f>3215+396</f>
        <v>3611</v>
      </c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>
        <v>804</v>
      </c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>
        <v>1638</v>
      </c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40</v>
      </c>
      <c r="B110" s="3"/>
      <c r="C110" s="3"/>
      <c r="D110" s="3"/>
      <c r="E110" s="3"/>
      <c r="F110" s="3"/>
      <c r="G110" s="3"/>
      <c r="H110" s="3"/>
      <c r="I110" s="3"/>
      <c r="J110" s="4"/>
      <c r="K110" s="6">
        <v>4264</v>
      </c>
      <c r="M110" s="2" t="s">
        <v>40</v>
      </c>
      <c r="N110" s="3"/>
      <c r="O110" s="3"/>
      <c r="P110" s="3"/>
      <c r="Q110" s="3"/>
      <c r="R110" s="3"/>
      <c r="S110" s="3"/>
      <c r="T110" s="3"/>
      <c r="U110" s="3"/>
      <c r="V110" s="4"/>
      <c r="W110" s="5">
        <f>3957+1045</f>
        <v>5002</v>
      </c>
      <c r="Y110" s="2" t="s">
        <v>40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 t="s">
        <v>36</v>
      </c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>
        <f>671+494</f>
        <v>1165</v>
      </c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>
        <f>431+575</f>
        <v>1006</v>
      </c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>
        <f>605+936</f>
        <v>1541</v>
      </c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 t="s">
        <v>36</v>
      </c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>
        <v>2004</v>
      </c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>
        <v>2672</v>
      </c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>
        <v>15700</v>
      </c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>
        <v>5921</v>
      </c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94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f>80*8</f>
        <v>640</v>
      </c>
      <c r="M117" s="2" t="s">
        <v>94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f>80*8</f>
        <v>640</v>
      </c>
      <c r="Y117" s="2" t="s">
        <v>94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f>80*8</f>
        <v>640</v>
      </c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42266.232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32263.232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23377.232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0">
        <f>AI98+AI102-AI118</f>
        <v>82446.8799999999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2013-01-28T00:28:03Z</cp:lastPrinted>
  <dcterms:created xsi:type="dcterms:W3CDTF">2012-04-11T04:13:08Z</dcterms:created>
  <dcterms:modified xsi:type="dcterms:W3CDTF">2015-02-02T10:55:30Z</dcterms:modified>
  <cp:category/>
  <cp:version/>
  <cp:contentType/>
  <cp:contentStatus/>
</cp:coreProperties>
</file>