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<sst xmlns="http://schemas.openxmlformats.org/spreadsheetml/2006/main" count="509" uniqueCount="108">
  <si>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</si>
  <si>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</si>
  <si>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</si>
  <si>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</si>
  <si>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</si>
  <si>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</si>
  <si>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</si>
  <si>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</si>
  <si>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</si>
  <si>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</si>
  <si>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</si>
  <si>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</si>
  <si>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</si>
  <si>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</si>
  <si>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</si>
  <si>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</si>
  <si>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</si>
  <si>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</si>
  <si>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</si>
  <si>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</si>
  <si>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</si>
  <si>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</si>
  <si>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</si>
  <si>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</si>
  <si>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t>3. Задолженность за электроэнергию (МОП)</t>
  </si>
  <si>
    <t xml:space="preserve">6.начислено за январь 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</si>
  <si>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</si>
  <si>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</si>
  <si>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</si>
  <si>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</si>
  <si>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</si>
  <si>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</si>
  <si>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</si>
  <si>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</si>
  <si>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</si>
  <si>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</si>
  <si>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к. Прочие работы (списывание показаний)</t>
  </si>
  <si>
    <t xml:space="preserve">октябрь </t>
  </si>
  <si>
    <t>ноябрь</t>
  </si>
  <si>
    <t>декабрь</t>
  </si>
  <si>
    <t xml:space="preserve">в том числе за: </t>
  </si>
  <si>
    <t xml:space="preserve"> </t>
  </si>
  <si>
    <t>коммунальным услугам жилого дома № 14 ул. 50 лет ВЛКСМ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</si>
  <si>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</si>
  <si>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</si>
  <si>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</si>
  <si>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>коммунальным услугам жилого дома № 14 ул. 50 лет ВЛКСМ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</si>
  <si>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</si>
  <si>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</si>
  <si>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 xml:space="preserve">6.начислено за февраль    </t>
  </si>
  <si>
    <t>коммунальным услугам жилого дома № 14 ул. 50 лет ВЛКСМ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</si>
  <si>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</si>
  <si>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</si>
  <si>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 </t>
  </si>
  <si>
    <t>июнь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</si>
  <si>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</si>
  <si>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01.06.2014г.</t>
  </si>
  <si>
    <t xml:space="preserve">6.начислено за июнь 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</si>
  <si>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</si>
  <si>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</si>
  <si>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   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</si>
  <si>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</si>
  <si>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</si>
  <si>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6.начислено за апрель    </t>
  </si>
  <si>
    <t>апрель</t>
  </si>
  <si>
    <t>май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</si>
  <si>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</si>
  <si>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</si>
  <si>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</si>
  <si>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1. Задолженность по содержанию и текущему ремонту жилого дома на 01.08.2014года</t>
  </si>
  <si>
    <t>2. Остаток денежных средств по содержанию и текущему ремонту жилого дома на 01.08.2014г.</t>
  </si>
  <si>
    <t xml:space="preserve">6.начислено за август   </t>
  </si>
  <si>
    <t>к. Прочие работы    (списывание показаний)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</si>
  <si>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</si>
  <si>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</si>
  <si>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>5. Тариф на 2014год</t>
  </si>
  <si>
    <t xml:space="preserve">6.начислено за сентябрь 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</si>
  <si>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</si>
  <si>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</si>
  <si>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</si>
  <si>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</si>
  <si>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</si>
  <si>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 </t>
  </si>
  <si>
    <t>1. Задолженность по содержанию и текущему ремонту жилого дома на 01.10.2014года</t>
  </si>
  <si>
    <t>2. Остаток денежных средств по содержанию и текущему ремонту жилого дома на 01.10.2014г.</t>
  </si>
  <si>
    <t xml:space="preserve">6.начислено за октябрь 2014г. </t>
  </si>
  <si>
    <t>коммунальным услугам жилого дома № 14 ул. 50 лет ВЛКСМ за 1 квартал 2014г.</t>
  </si>
  <si>
    <t xml:space="preserve">5.начислено за 1 квартал 2014г. </t>
  </si>
  <si>
    <t>6. задолженность за собственниками  на 01.04.2014г.</t>
  </si>
  <si>
    <t>коммунальным услугам жилого дома № 14 ул. 50 лет ВЛКСМ за 2 квартал 2014г.</t>
  </si>
  <si>
    <t xml:space="preserve">5.начислено за 2 квартал 2014г. </t>
  </si>
  <si>
    <t>6. задолженность за собственниками на 01.07.2014г.</t>
  </si>
  <si>
    <t xml:space="preserve">к. Прочие работы  </t>
  </si>
  <si>
    <t>коммунальным услугам жилого дома № 14 ул. 50 лет ВЛКСМ за 3 квартал 2014г.</t>
  </si>
  <si>
    <t xml:space="preserve">5.начислено за 3 квартал 2014г. </t>
  </si>
  <si>
    <t>6. задолженность за собственниками на 01.10.2014г.</t>
  </si>
  <si>
    <t>коммунальным услугам жилого дома № 14 ул. 50 лет ВЛКСМ за 4 квартал 2014г.</t>
  </si>
  <si>
    <t>1. Задолженность по содержанию и текущему ремонту жилого дома на 01.10.2014 года</t>
  </si>
  <si>
    <t xml:space="preserve">5.начислено за 4 квартал 2014г. </t>
  </si>
  <si>
    <t>6. задолженность за собственниками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</si>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</sst>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2"/>
  <sheetViews>
    <sheetView tabSelected="1" workbookViewId="0" topLeftCell="A110">
      <selection activeCell="K143" sqref="K143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86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43</v>
      </c>
      <c r="B4" s="3"/>
      <c r="C4" s="3"/>
      <c r="D4" s="3"/>
      <c r="E4" s="3"/>
      <c r="F4" s="3"/>
      <c r="G4" s="3"/>
      <c r="H4" s="3"/>
      <c r="I4" s="3"/>
      <c r="J4" s="4"/>
      <c r="K4" s="15" t="s">
        <v>41</v>
      </c>
    </row>
    <row r="5" spans="1:11" ht="15">
      <c r="A5" s="2" t="s">
        <v>44</v>
      </c>
      <c r="B5" s="3"/>
      <c r="C5" s="3"/>
      <c r="D5" s="3"/>
      <c r="E5" s="3"/>
      <c r="F5" s="3"/>
      <c r="G5" s="3"/>
      <c r="H5" s="3"/>
      <c r="I5" s="3"/>
      <c r="J5" s="4"/>
      <c r="K5" s="15">
        <v>13778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823.1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18</v>
      </c>
    </row>
    <row r="8" spans="1:11" ht="15">
      <c r="A8" s="2" t="s">
        <v>87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19112.382</v>
      </c>
    </row>
    <row r="9" spans="1:11" ht="15">
      <c r="A9" s="2" t="s">
        <v>88</v>
      </c>
      <c r="B9" s="3"/>
      <c r="C9" s="3"/>
      <c r="D9" s="3"/>
      <c r="E9" s="3"/>
      <c r="F9" s="3"/>
      <c r="G9" s="3"/>
      <c r="H9" s="3"/>
      <c r="I9" s="3"/>
      <c r="J9" s="4"/>
      <c r="K9" s="18">
        <v>6398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26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9259.875</v>
      </c>
    </row>
    <row r="12" spans="1:11" ht="15.75">
      <c r="A12" s="8" t="s">
        <v>27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518.553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v>330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10108.428</v>
      </c>
    </row>
    <row r="26" spans="1:11" ht="15.75">
      <c r="A26" s="12"/>
      <c r="B26" s="7" t="s">
        <v>31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28</v>
      </c>
      <c r="B27" s="14"/>
      <c r="C27" s="14"/>
      <c r="D27" s="14"/>
      <c r="E27" s="14"/>
      <c r="F27" s="14"/>
      <c r="G27" s="14"/>
      <c r="H27" s="14"/>
      <c r="I27" s="14"/>
      <c r="J27" s="4"/>
      <c r="K27" s="18" t="s">
        <v>41</v>
      </c>
    </row>
    <row r="28" spans="1:11" ht="15">
      <c r="A28" s="2" t="s">
        <v>29</v>
      </c>
      <c r="B28" s="14"/>
      <c r="C28" s="14"/>
      <c r="D28" s="14"/>
      <c r="E28" s="14"/>
      <c r="F28" s="14"/>
      <c r="G28" s="14"/>
      <c r="H28" s="14"/>
      <c r="I28" s="14"/>
      <c r="J28" s="4"/>
      <c r="K28" s="18" t="s">
        <v>41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18" t="s">
        <v>41</v>
      </c>
    </row>
    <row r="30" spans="1:11" ht="15">
      <c r="A30" s="2" t="s">
        <v>30</v>
      </c>
      <c r="B30" s="14"/>
      <c r="C30" s="14"/>
      <c r="D30" s="14"/>
      <c r="E30" s="14"/>
      <c r="F30" s="14"/>
      <c r="G30" s="14"/>
      <c r="H30" s="14"/>
      <c r="I30" s="14"/>
      <c r="J30" s="4"/>
      <c r="K30" s="5"/>
    </row>
    <row r="33" spans="1:9" ht="15">
      <c r="A33" s="1"/>
      <c r="B33" s="1" t="s">
        <v>23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89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61</v>
      </c>
      <c r="B36" s="3"/>
      <c r="C36" s="3"/>
      <c r="D36" s="3"/>
      <c r="E36" s="3"/>
      <c r="F36" s="3"/>
      <c r="G36" s="3"/>
      <c r="H36" s="3"/>
      <c r="I36" s="3"/>
      <c r="J36" s="4"/>
      <c r="K36" s="15"/>
    </row>
    <row r="37" spans="1:11" ht="15">
      <c r="A37" s="2" t="s">
        <v>62</v>
      </c>
      <c r="B37" s="3"/>
      <c r="C37" s="3"/>
      <c r="D37" s="3"/>
      <c r="E37" s="3"/>
      <c r="F37" s="3"/>
      <c r="G37" s="3"/>
      <c r="H37" s="3"/>
      <c r="I37" s="3"/>
      <c r="J37" s="4"/>
      <c r="K37" s="15">
        <f>K5+K8-K25</f>
        <v>22781.953999999998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6">
        <f>K6</f>
        <v>823.1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7">
        <f>K7</f>
        <v>18</v>
      </c>
    </row>
    <row r="40" spans="1:11" ht="15">
      <c r="A40" s="2" t="s">
        <v>90</v>
      </c>
      <c r="B40" s="3"/>
      <c r="C40" s="3"/>
      <c r="D40" s="3"/>
      <c r="E40" s="3"/>
      <c r="F40" s="3"/>
      <c r="G40" s="3"/>
      <c r="H40" s="3"/>
      <c r="I40" s="3"/>
      <c r="J40" s="4"/>
      <c r="K40" s="18">
        <f>K8</f>
        <v>19112.382</v>
      </c>
    </row>
    <row r="41" spans="1:11" ht="15">
      <c r="A41" s="2" t="s">
        <v>91</v>
      </c>
      <c r="B41" s="3"/>
      <c r="C41" s="3"/>
      <c r="D41" s="3"/>
      <c r="E41" s="3"/>
      <c r="F41" s="3"/>
      <c r="G41" s="3"/>
      <c r="H41" s="3"/>
      <c r="I41" s="3"/>
      <c r="J41" s="4"/>
      <c r="K41" s="18">
        <v>7070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7"/>
    </row>
    <row r="43" spans="1:11" ht="15.75">
      <c r="A43" s="8" t="s">
        <v>26</v>
      </c>
      <c r="B43" s="3"/>
      <c r="C43" s="3"/>
      <c r="D43" s="3"/>
      <c r="E43" s="3"/>
      <c r="F43" s="3"/>
      <c r="G43" s="3"/>
      <c r="H43" s="3"/>
      <c r="I43" s="3"/>
      <c r="J43" s="4"/>
      <c r="K43" s="18">
        <f>K11</f>
        <v>9259.875</v>
      </c>
    </row>
    <row r="44" spans="1:11" ht="15.75">
      <c r="A44" s="8" t="s">
        <v>27</v>
      </c>
      <c r="B44" s="3"/>
      <c r="C44" s="3"/>
      <c r="D44" s="3"/>
      <c r="E44" s="3"/>
      <c r="F44" s="3"/>
      <c r="G44" s="3"/>
      <c r="H44" s="3"/>
      <c r="I44" s="3"/>
      <c r="J44" s="4"/>
      <c r="K44" s="18">
        <f>K12</f>
        <v>518.553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8"/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8">
        <f>Лист2!AI45+Лист2!W45+Лист2!K45</f>
        <v>13740</v>
      </c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14</v>
      </c>
      <c r="B56" s="3"/>
      <c r="C56" s="3"/>
      <c r="D56" s="3"/>
      <c r="E56" s="3"/>
      <c r="F56" s="3"/>
      <c r="G56" s="3"/>
      <c r="H56" s="3"/>
      <c r="I56" s="3"/>
      <c r="J56" s="4"/>
      <c r="K56" s="6"/>
    </row>
    <row r="57" spans="1:11" ht="15">
      <c r="A57" s="9" t="s">
        <v>15</v>
      </c>
      <c r="B57" s="10"/>
      <c r="C57" s="10"/>
      <c r="D57" s="10"/>
      <c r="E57" s="10"/>
      <c r="F57" s="10"/>
      <c r="G57" s="10"/>
      <c r="H57" s="10"/>
      <c r="I57" s="10"/>
      <c r="J57" s="11"/>
      <c r="K57" s="18">
        <f>K43+K44+K46</f>
        <v>23518.428</v>
      </c>
    </row>
    <row r="58" spans="1:11" ht="15.75">
      <c r="A58" s="12"/>
      <c r="B58" s="7" t="s">
        <v>31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28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29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30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4" spans="1:9" ht="15">
      <c r="A64" s="1"/>
      <c r="B64" s="1" t="s">
        <v>23</v>
      </c>
      <c r="C64" s="1"/>
      <c r="D64" s="1"/>
      <c r="E64" s="1"/>
      <c r="F64" s="1"/>
      <c r="G64" s="1"/>
      <c r="H64" s="1"/>
      <c r="I64" s="1"/>
    </row>
    <row r="65" spans="1:9" ht="15">
      <c r="A65" s="1"/>
      <c r="B65" s="1" t="s">
        <v>93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12" ht="15">
      <c r="A67" s="2" t="s">
        <v>66</v>
      </c>
      <c r="B67" s="3"/>
      <c r="C67" s="3"/>
      <c r="D67" s="3"/>
      <c r="E67" s="3"/>
      <c r="F67" s="3"/>
      <c r="G67" s="3"/>
      <c r="H67" s="3"/>
      <c r="I67" s="3"/>
      <c r="J67" s="4"/>
      <c r="K67" s="15"/>
      <c r="L67" s="19"/>
    </row>
    <row r="68" spans="1:11" ht="15">
      <c r="A68" s="2" t="s">
        <v>67</v>
      </c>
      <c r="B68" s="3"/>
      <c r="C68" s="3"/>
      <c r="D68" s="3"/>
      <c r="E68" s="3"/>
      <c r="F68" s="3"/>
      <c r="G68" s="3"/>
      <c r="H68" s="3"/>
      <c r="I68" s="3"/>
      <c r="J68" s="4"/>
      <c r="K68" s="15">
        <f>K37+K40-K57</f>
        <v>18375.907999999996</v>
      </c>
    </row>
    <row r="69" spans="1:11" ht="15">
      <c r="A69" s="2" t="s">
        <v>0</v>
      </c>
      <c r="B69" s="3"/>
      <c r="C69" s="3"/>
      <c r="D69" s="3"/>
      <c r="E69" s="3"/>
      <c r="F69" s="3"/>
      <c r="G69" s="3"/>
      <c r="H69" s="3"/>
      <c r="I69" s="3"/>
      <c r="J69" s="4"/>
      <c r="K69" s="16">
        <f>K38</f>
        <v>823.1</v>
      </c>
    </row>
    <row r="70" spans="1:11" ht="15">
      <c r="A70" s="2" t="s">
        <v>1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18</v>
      </c>
    </row>
    <row r="71" spans="1:11" ht="15">
      <c r="A71" s="2" t="s">
        <v>94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19112.382</v>
      </c>
    </row>
    <row r="72" spans="1:11" ht="15">
      <c r="A72" s="2" t="s">
        <v>95</v>
      </c>
      <c r="B72" s="3"/>
      <c r="C72" s="3"/>
      <c r="D72" s="3"/>
      <c r="E72" s="3"/>
      <c r="F72" s="3"/>
      <c r="G72" s="3"/>
      <c r="H72" s="3"/>
      <c r="I72" s="3"/>
      <c r="J72" s="4"/>
      <c r="K72" s="18">
        <v>5405</v>
      </c>
    </row>
    <row r="73" spans="1:11" ht="15.75">
      <c r="A73" s="2"/>
      <c r="B73" s="7" t="s">
        <v>2</v>
      </c>
      <c r="C73" s="7"/>
      <c r="D73" s="3"/>
      <c r="E73" s="3"/>
      <c r="F73" s="3"/>
      <c r="G73" s="3"/>
      <c r="H73" s="3"/>
      <c r="I73" s="3"/>
      <c r="J73" s="4"/>
      <c r="K73" s="17"/>
    </row>
    <row r="74" spans="1:11" ht="15.75">
      <c r="A74" s="8" t="s">
        <v>26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9259.875</v>
      </c>
    </row>
    <row r="75" spans="1:11" ht="15.75">
      <c r="A75" s="8" t="s">
        <v>27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518.553</v>
      </c>
    </row>
    <row r="76" spans="1:11" ht="15.75">
      <c r="A76" s="8" t="s">
        <v>3</v>
      </c>
      <c r="B76" s="3"/>
      <c r="C76" s="3"/>
      <c r="D76" s="3"/>
      <c r="E76" s="3"/>
      <c r="F76" s="3"/>
      <c r="G76" s="3"/>
      <c r="H76" s="3"/>
      <c r="I76" s="3"/>
      <c r="J76" s="4"/>
      <c r="K76" s="18"/>
    </row>
    <row r="77" spans="1:11" ht="15.75">
      <c r="A77" s="8" t="s">
        <v>4</v>
      </c>
      <c r="B77" s="7"/>
      <c r="C77" s="7"/>
      <c r="D77" s="7"/>
      <c r="E77" s="7"/>
      <c r="F77" s="7"/>
      <c r="G77" s="7"/>
      <c r="H77" s="7"/>
      <c r="I77" s="3"/>
      <c r="J77" s="4"/>
      <c r="K77" s="18">
        <f>Лист2!K76+Лист2!W76+Лист2!AI76</f>
        <v>6176</v>
      </c>
    </row>
    <row r="78" spans="1:11" ht="15">
      <c r="A78" s="2" t="s">
        <v>5</v>
      </c>
      <c r="B78" s="3"/>
      <c r="C78" s="3"/>
      <c r="D78" s="3"/>
      <c r="E78" s="3"/>
      <c r="F78" s="3"/>
      <c r="G78" s="3"/>
      <c r="H78" s="3"/>
      <c r="I78" s="3"/>
      <c r="J78" s="4"/>
      <c r="K78" s="5"/>
    </row>
    <row r="79" spans="1:11" ht="15">
      <c r="A79" s="2" t="s">
        <v>6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7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8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9" t="s">
        <v>9</v>
      </c>
      <c r="B82" s="10"/>
      <c r="C82" s="10"/>
      <c r="D82" s="10"/>
      <c r="E82" s="10"/>
      <c r="F82" s="10"/>
      <c r="G82" s="10"/>
      <c r="H82" s="10"/>
      <c r="I82" s="10"/>
      <c r="J82" s="11"/>
      <c r="K82" s="5"/>
    </row>
    <row r="83" spans="1:11" ht="15">
      <c r="A83" s="2" t="s">
        <v>10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2" t="s">
        <v>11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9" t="s">
        <v>12</v>
      </c>
      <c r="B85" s="10"/>
      <c r="C85" s="10"/>
      <c r="D85" s="10"/>
      <c r="E85" s="10"/>
      <c r="F85" s="10"/>
      <c r="G85" s="10"/>
      <c r="H85" s="10"/>
      <c r="I85" s="10"/>
      <c r="J85" s="11"/>
      <c r="K85" s="5"/>
    </row>
    <row r="86" spans="1:11" ht="15">
      <c r="A86" s="2" t="s">
        <v>13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2" t="s">
        <v>14</v>
      </c>
      <c r="B87" s="3"/>
      <c r="C87" s="3"/>
      <c r="D87" s="3"/>
      <c r="E87" s="3"/>
      <c r="F87" s="3"/>
      <c r="G87" s="3"/>
      <c r="H87" s="3"/>
      <c r="I87" s="3"/>
      <c r="J87" s="4"/>
      <c r="K87" s="6"/>
    </row>
    <row r="88" spans="1:11" ht="15">
      <c r="A88" s="9" t="s">
        <v>15</v>
      </c>
      <c r="B88" s="10"/>
      <c r="C88" s="10"/>
      <c r="D88" s="10"/>
      <c r="E88" s="10"/>
      <c r="F88" s="10"/>
      <c r="G88" s="10"/>
      <c r="H88" s="10"/>
      <c r="I88" s="10"/>
      <c r="J88" s="11"/>
      <c r="K88" s="18">
        <f>K74+K75+K77</f>
        <v>15954.428</v>
      </c>
    </row>
    <row r="89" spans="1:11" ht="15.75">
      <c r="A89" s="12"/>
      <c r="B89" s="7" t="s">
        <v>16</v>
      </c>
      <c r="C89" s="13"/>
      <c r="D89" s="13"/>
      <c r="E89" s="14"/>
      <c r="F89" s="14"/>
      <c r="G89" s="14"/>
      <c r="H89" s="14"/>
      <c r="I89" s="14"/>
      <c r="J89" s="4"/>
      <c r="K89" s="5"/>
    </row>
    <row r="90" spans="1:11" ht="15">
      <c r="A90" s="2" t="s">
        <v>17</v>
      </c>
      <c r="B90" s="14"/>
      <c r="C90" s="14"/>
      <c r="D90" s="14"/>
      <c r="E90" s="14"/>
      <c r="F90" s="14"/>
      <c r="G90" s="14"/>
      <c r="H90" s="14"/>
      <c r="I90" s="14"/>
      <c r="J90" s="4"/>
      <c r="K90" s="6"/>
    </row>
    <row r="91" spans="1:11" ht="15">
      <c r="A91" s="2" t="s">
        <v>18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19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20</v>
      </c>
      <c r="B93" s="14"/>
      <c r="C93" s="14"/>
      <c r="D93" s="14"/>
      <c r="E93" s="14"/>
      <c r="F93" s="14"/>
      <c r="G93" s="14"/>
      <c r="H93" s="14"/>
      <c r="I93" s="14"/>
      <c r="J93" s="4"/>
      <c r="K93" s="5"/>
    </row>
    <row r="94" spans="1:11" ht="15">
      <c r="A94" s="2" t="s">
        <v>21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22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7" spans="1:9" ht="15">
      <c r="A97" s="1"/>
      <c r="B97" s="1" t="s">
        <v>23</v>
      </c>
      <c r="C97" s="1"/>
      <c r="D97" s="1"/>
      <c r="E97" s="1"/>
      <c r="F97" s="1"/>
      <c r="G97" s="1"/>
      <c r="H97" s="1"/>
      <c r="I97" s="1"/>
    </row>
    <row r="98" spans="1:9" ht="15">
      <c r="A98" s="1"/>
      <c r="B98" s="1" t="s">
        <v>96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11" ht="15">
      <c r="A100" s="2" t="s">
        <v>97</v>
      </c>
      <c r="B100" s="3"/>
      <c r="C100" s="3"/>
      <c r="D100" s="3"/>
      <c r="E100" s="3"/>
      <c r="F100" s="3"/>
      <c r="G100" s="3"/>
      <c r="H100" s="3"/>
      <c r="I100" s="3"/>
      <c r="J100" s="4"/>
      <c r="K100" s="15"/>
    </row>
    <row r="101" spans="1:11" ht="15">
      <c r="A101" s="2" t="s">
        <v>84</v>
      </c>
      <c r="B101" s="3"/>
      <c r="C101" s="3"/>
      <c r="D101" s="3"/>
      <c r="E101" s="3"/>
      <c r="F101" s="3"/>
      <c r="G101" s="3"/>
      <c r="H101" s="3"/>
      <c r="I101" s="3"/>
      <c r="J101" s="4"/>
      <c r="K101" s="18">
        <f>K68+K71-K88</f>
        <v>21533.861999999994</v>
      </c>
    </row>
    <row r="102" spans="1:11" ht="15">
      <c r="A102" s="2" t="s">
        <v>0</v>
      </c>
      <c r="B102" s="3"/>
      <c r="C102" s="3"/>
      <c r="D102" s="3"/>
      <c r="E102" s="3"/>
      <c r="F102" s="3"/>
      <c r="G102" s="3"/>
      <c r="H102" s="3"/>
      <c r="I102" s="3"/>
      <c r="J102" s="4"/>
      <c r="K102" s="16">
        <f>K69</f>
        <v>823.1</v>
      </c>
    </row>
    <row r="103" spans="1:11" ht="15">
      <c r="A103" s="2" t="s">
        <v>1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K70</f>
        <v>18</v>
      </c>
    </row>
    <row r="104" spans="1:11" ht="15">
      <c r="A104" s="2" t="s">
        <v>98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K71</f>
        <v>19112.382</v>
      </c>
    </row>
    <row r="105" spans="1:11" ht="15">
      <c r="A105" s="2" t="s">
        <v>99</v>
      </c>
      <c r="B105" s="3"/>
      <c r="C105" s="3"/>
      <c r="D105" s="3"/>
      <c r="E105" s="3"/>
      <c r="F105" s="3"/>
      <c r="G105" s="3"/>
      <c r="H105" s="3"/>
      <c r="I105" s="3"/>
      <c r="J105" s="4"/>
      <c r="K105" s="18"/>
    </row>
    <row r="106" spans="1:11" ht="15.75">
      <c r="A106" s="2"/>
      <c r="B106" s="7" t="s">
        <v>2</v>
      </c>
      <c r="C106" s="7"/>
      <c r="D106" s="3"/>
      <c r="E106" s="3"/>
      <c r="F106" s="3"/>
      <c r="G106" s="3"/>
      <c r="H106" s="3"/>
      <c r="I106" s="3"/>
      <c r="J106" s="4"/>
      <c r="K106" s="17"/>
    </row>
    <row r="107" spans="1:11" ht="15.75">
      <c r="A107" s="8" t="s">
        <v>26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K74</f>
        <v>9259.875</v>
      </c>
    </row>
    <row r="108" spans="1:11" ht="15.75">
      <c r="A108" s="8" t="s">
        <v>27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518.553</v>
      </c>
    </row>
    <row r="109" spans="1:11" ht="15.75">
      <c r="A109" s="8" t="s">
        <v>3</v>
      </c>
      <c r="B109" s="3"/>
      <c r="C109" s="3"/>
      <c r="D109" s="3"/>
      <c r="E109" s="3"/>
      <c r="F109" s="3"/>
      <c r="G109" s="3"/>
      <c r="H109" s="3"/>
      <c r="I109" s="3"/>
      <c r="J109" s="4"/>
      <c r="K109" s="18"/>
    </row>
    <row r="110" spans="1:11" ht="15.75">
      <c r="A110" s="8" t="s">
        <v>4</v>
      </c>
      <c r="B110" s="7"/>
      <c r="C110" s="7"/>
      <c r="D110" s="7"/>
      <c r="E110" s="7"/>
      <c r="F110" s="7"/>
      <c r="G110" s="7"/>
      <c r="H110" s="7"/>
      <c r="I110" s="3"/>
      <c r="J110" s="4"/>
      <c r="K110" s="18">
        <f>Лист2!AI107+Лист2!W107+Лист2!K107</f>
        <v>3769</v>
      </c>
    </row>
    <row r="111" spans="1:11" ht="15">
      <c r="A111" s="2" t="s">
        <v>5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</row>
    <row r="112" spans="1:11" ht="15">
      <c r="A112" s="2" t="s">
        <v>6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7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8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9" t="s">
        <v>9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</row>
    <row r="116" spans="1:11" ht="15">
      <c r="A116" s="2" t="s">
        <v>10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3" ht="15">
      <c r="A117" s="2" t="s">
        <v>11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  <c r="M117" s="20"/>
    </row>
    <row r="118" spans="1:11" ht="15">
      <c r="A118" s="9" t="s">
        <v>12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5"/>
    </row>
    <row r="119" spans="1:11" ht="15">
      <c r="A119" s="2" t="s">
        <v>13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1" ht="15">
      <c r="A120" s="2" t="s">
        <v>14</v>
      </c>
      <c r="B120" s="3"/>
      <c r="C120" s="3"/>
      <c r="D120" s="3"/>
      <c r="E120" s="3"/>
      <c r="F120" s="3"/>
      <c r="G120" s="3"/>
      <c r="H120" s="3"/>
      <c r="I120" s="3"/>
      <c r="J120" s="4"/>
      <c r="K120" s="6"/>
    </row>
    <row r="121" spans="1:11" ht="15">
      <c r="A121" s="9" t="s">
        <v>15</v>
      </c>
      <c r="B121" s="10"/>
      <c r="C121" s="10"/>
      <c r="D121" s="10"/>
      <c r="E121" s="10"/>
      <c r="F121" s="10"/>
      <c r="G121" s="10"/>
      <c r="H121" s="10"/>
      <c r="I121" s="10"/>
      <c r="J121" s="11"/>
      <c r="K121" s="18">
        <f>K107+K108+K110</f>
        <v>13547.428</v>
      </c>
    </row>
    <row r="122" spans="1:11" ht="15.75">
      <c r="A122" s="12"/>
      <c r="B122" s="7" t="s">
        <v>16</v>
      </c>
      <c r="C122" s="13"/>
      <c r="D122" s="13"/>
      <c r="E122" s="14"/>
      <c r="F122" s="14"/>
      <c r="G122" s="14"/>
      <c r="H122" s="14"/>
      <c r="I122" s="14"/>
      <c r="J122" s="4"/>
      <c r="K122" s="5"/>
    </row>
    <row r="123" spans="1:11" ht="15">
      <c r="A123" s="2" t="s">
        <v>17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</row>
    <row r="124" spans="1:11" ht="15">
      <c r="A124" s="2" t="s">
        <v>18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24</v>
      </c>
      <c r="B125" s="14"/>
      <c r="C125" s="14"/>
      <c r="D125" s="14"/>
      <c r="E125" s="14"/>
      <c r="F125" s="14"/>
      <c r="G125" s="14"/>
      <c r="H125" s="14"/>
      <c r="I125" s="14"/>
      <c r="J125" s="4"/>
      <c r="K125" s="18"/>
    </row>
    <row r="126" spans="1:11" ht="15">
      <c r="A126" s="2" t="s">
        <v>20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</row>
    <row r="127" spans="1:11" ht="15">
      <c r="A127" s="2" t="s">
        <v>21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22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30" spans="1:12" ht="15">
      <c r="A130" s="24" t="s">
        <v>100</v>
      </c>
      <c r="B130" s="14"/>
      <c r="C130" s="14"/>
      <c r="D130" s="14"/>
      <c r="E130" s="14"/>
      <c r="F130" s="14"/>
      <c r="G130" s="14"/>
      <c r="H130" s="14"/>
      <c r="I130" s="14"/>
      <c r="J130" s="4"/>
      <c r="K130" s="18">
        <f>K5+K8*4</f>
        <v>90227.528</v>
      </c>
      <c r="L130" s="19"/>
    </row>
    <row r="131" spans="1:11" ht="15">
      <c r="A131" s="25" t="s">
        <v>101</v>
      </c>
      <c r="B131" s="26"/>
      <c r="C131" s="26"/>
      <c r="D131" s="26"/>
      <c r="E131" s="26"/>
      <c r="F131" s="26"/>
      <c r="G131" s="26"/>
      <c r="H131" s="26"/>
      <c r="I131" s="26"/>
      <c r="J131" s="11"/>
      <c r="K131" s="18">
        <f>K121+K88+K57+K25</f>
        <v>63128.712</v>
      </c>
    </row>
    <row r="132" spans="1:11" ht="15">
      <c r="A132" s="24" t="s">
        <v>40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8"/>
    </row>
    <row r="133" spans="1:11" ht="15.75">
      <c r="A133" s="8" t="s">
        <v>26</v>
      </c>
      <c r="B133" s="14"/>
      <c r="C133" s="14"/>
      <c r="D133" s="14"/>
      <c r="E133" s="14"/>
      <c r="F133" s="14"/>
      <c r="G133" s="14"/>
      <c r="H133" s="14"/>
      <c r="I133" s="14"/>
      <c r="J133" s="4"/>
      <c r="K133" s="18">
        <f>K107*4</f>
        <v>37039.5</v>
      </c>
    </row>
    <row r="134" spans="1:11" ht="15.75">
      <c r="A134" s="8" t="s">
        <v>35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>
        <f>K108*4</f>
        <v>2074.212</v>
      </c>
    </row>
    <row r="135" spans="1:11" ht="15.75">
      <c r="A135" s="27" t="s">
        <v>3</v>
      </c>
      <c r="B135" s="26"/>
      <c r="C135" s="26"/>
      <c r="D135" s="26"/>
      <c r="E135" s="26"/>
      <c r="F135" s="26"/>
      <c r="G135" s="26"/>
      <c r="H135" s="26"/>
      <c r="I135" s="26"/>
      <c r="J135" s="11"/>
      <c r="K135" s="18"/>
    </row>
    <row r="136" spans="1:11" ht="15.75">
      <c r="A136" s="27" t="s">
        <v>4</v>
      </c>
      <c r="B136" s="26"/>
      <c r="C136" s="26"/>
      <c r="D136" s="26"/>
      <c r="E136" s="26"/>
      <c r="F136" s="26"/>
      <c r="G136" s="26"/>
      <c r="H136" s="26"/>
      <c r="I136" s="26"/>
      <c r="J136" s="11"/>
      <c r="K136" s="18">
        <f>K110+K77+K46+K14</f>
        <v>24015</v>
      </c>
    </row>
    <row r="137" spans="1:11" ht="15">
      <c r="A137" s="2" t="s">
        <v>102</v>
      </c>
      <c r="B137" s="3"/>
      <c r="C137" s="3"/>
      <c r="D137" s="3"/>
      <c r="E137" s="3"/>
      <c r="F137" s="3"/>
      <c r="G137" s="3"/>
      <c r="H137" s="3"/>
      <c r="I137" s="3"/>
      <c r="J137" s="4"/>
      <c r="K137" s="17"/>
    </row>
    <row r="138" spans="1:11" ht="15">
      <c r="A138" s="2" t="s">
        <v>103</v>
      </c>
      <c r="B138" s="3"/>
      <c r="C138" s="3"/>
      <c r="D138" s="3"/>
      <c r="E138" s="3"/>
      <c r="F138" s="3"/>
      <c r="G138" s="3"/>
      <c r="H138" s="3"/>
      <c r="I138" s="3"/>
      <c r="J138" s="4"/>
      <c r="K138" s="18">
        <f>K130-K131</f>
        <v>27098.816000000006</v>
      </c>
    </row>
    <row r="139" spans="1:11" ht="15">
      <c r="A139" s="2" t="s">
        <v>104</v>
      </c>
      <c r="B139" s="3"/>
      <c r="C139" s="3"/>
      <c r="D139" s="3"/>
      <c r="E139" s="3"/>
      <c r="F139" s="3"/>
      <c r="G139" s="3"/>
      <c r="H139" s="3"/>
      <c r="I139" s="3"/>
      <c r="J139" s="4"/>
      <c r="K139" s="17">
        <v>6135</v>
      </c>
    </row>
    <row r="140" spans="1:11" ht="15">
      <c r="A140" s="2" t="s">
        <v>105</v>
      </c>
      <c r="B140" s="3"/>
      <c r="C140" s="3"/>
      <c r="D140" s="3"/>
      <c r="E140" s="3"/>
      <c r="F140" s="3"/>
      <c r="G140" s="3"/>
      <c r="H140" s="3"/>
      <c r="I140" s="3"/>
      <c r="J140" s="4"/>
      <c r="K140" s="17">
        <v>11655</v>
      </c>
    </row>
    <row r="141" spans="1:11" ht="15">
      <c r="A141" s="28" t="s">
        <v>106</v>
      </c>
      <c r="B141" s="29"/>
      <c r="C141" s="29"/>
      <c r="D141" s="29"/>
      <c r="E141" s="29"/>
      <c r="F141" s="29"/>
      <c r="G141" s="29"/>
      <c r="H141" s="29"/>
      <c r="I141" s="29"/>
      <c r="J141" s="30"/>
      <c r="K141" s="17">
        <v>422</v>
      </c>
    </row>
    <row r="142" spans="1:11" ht="15">
      <c r="A142" s="2" t="s">
        <v>107</v>
      </c>
      <c r="B142" s="14"/>
      <c r="C142" s="14"/>
      <c r="D142" s="14"/>
      <c r="E142" s="14"/>
      <c r="F142" s="14"/>
      <c r="G142" s="14"/>
      <c r="H142" s="14"/>
      <c r="I142" s="14"/>
      <c r="J142" s="4"/>
      <c r="K142" s="17">
        <v>2133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7"/>
  <sheetViews>
    <sheetView workbookViewId="0" topLeftCell="S92">
      <selection activeCell="AI127" sqref="AI127"/>
    </sheetView>
  </sheetViews>
  <sheetFormatPr defaultColWidth="9.00390625" defaultRowHeight="12.75"/>
  <cols>
    <col min="10" max="10" width="18.125" style="0" customWidth="1"/>
    <col min="22" max="22" width="18.375" style="0" customWidth="1"/>
    <col min="34" max="34" width="18.253906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42</v>
      </c>
      <c r="C2" s="1"/>
      <c r="D2" s="1"/>
      <c r="E2" s="1"/>
      <c r="F2" s="1"/>
      <c r="G2" s="1"/>
      <c r="H2" s="1"/>
      <c r="I2" s="1"/>
      <c r="M2" s="1"/>
      <c r="N2" s="1" t="s">
        <v>46</v>
      </c>
      <c r="O2" s="1"/>
      <c r="P2" s="1"/>
      <c r="Q2" s="1"/>
      <c r="R2" s="1"/>
      <c r="S2" s="1"/>
      <c r="T2" s="1"/>
      <c r="U2" s="1"/>
      <c r="Y2" s="1"/>
      <c r="Z2" s="1" t="s">
        <v>50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43</v>
      </c>
      <c r="B4" s="3"/>
      <c r="C4" s="3"/>
      <c r="D4" s="3"/>
      <c r="E4" s="3"/>
      <c r="F4" s="3"/>
      <c r="G4" s="3"/>
      <c r="H4" s="3"/>
      <c r="I4" s="3"/>
      <c r="J4" s="4"/>
      <c r="K4" s="15" t="s">
        <v>41</v>
      </c>
      <c r="M4" s="2" t="s">
        <v>47</v>
      </c>
      <c r="N4" s="3"/>
      <c r="O4" s="3"/>
      <c r="P4" s="3"/>
      <c r="Q4" s="3"/>
      <c r="R4" s="3"/>
      <c r="S4" s="3"/>
      <c r="T4" s="3"/>
      <c r="U4" s="3"/>
      <c r="V4" s="4"/>
      <c r="W4" s="15" t="s">
        <v>41</v>
      </c>
      <c r="X4" s="19"/>
      <c r="Y4" s="2" t="s">
        <v>51</v>
      </c>
      <c r="Z4" s="3"/>
      <c r="AA4" s="3"/>
      <c r="AB4" s="3"/>
      <c r="AC4" s="3"/>
      <c r="AD4" s="3"/>
      <c r="AE4" s="3"/>
      <c r="AF4" s="3"/>
      <c r="AG4" s="3"/>
      <c r="AH4" s="4"/>
      <c r="AI4" s="21"/>
    </row>
    <row r="5" spans="1:35" ht="15">
      <c r="A5" s="2" t="s">
        <v>44</v>
      </c>
      <c r="B5" s="3"/>
      <c r="C5" s="3"/>
      <c r="D5" s="3"/>
      <c r="E5" s="3"/>
      <c r="F5" s="3"/>
      <c r="G5" s="3"/>
      <c r="H5" s="3"/>
      <c r="I5" s="3"/>
      <c r="J5" s="4"/>
      <c r="K5" s="15">
        <v>13778</v>
      </c>
      <c r="M5" s="2" t="s">
        <v>48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16559.318000000003</v>
      </c>
      <c r="Y5" s="2" t="s">
        <v>52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19670.636000000006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823.1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823.1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823.1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18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18</v>
      </c>
    </row>
    <row r="8" spans="1:35" ht="15">
      <c r="A8" s="2" t="s">
        <v>45</v>
      </c>
      <c r="B8" s="3"/>
      <c r="C8" s="3"/>
      <c r="D8" s="3"/>
      <c r="E8" s="3"/>
      <c r="F8" s="3"/>
      <c r="G8" s="3"/>
      <c r="H8" s="3"/>
      <c r="I8" s="3"/>
      <c r="J8" s="4"/>
      <c r="K8" s="17">
        <v>7.74</v>
      </c>
      <c r="M8" s="2" t="s">
        <v>45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7.74</v>
      </c>
      <c r="Y8" s="2" t="s">
        <v>45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7.74</v>
      </c>
    </row>
    <row r="9" spans="1:35" ht="15">
      <c r="A9" s="2" t="s">
        <v>25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6370.794000000001</v>
      </c>
      <c r="M9" s="2" t="s">
        <v>49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6370.794000000001</v>
      </c>
      <c r="Y9" s="2" t="s">
        <v>53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6370.794000000001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26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3086.625</v>
      </c>
      <c r="M11" s="8" t="s">
        <v>26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3086.625</v>
      </c>
      <c r="Y11" s="8" t="s">
        <v>26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3086.625</v>
      </c>
    </row>
    <row r="12" spans="1:35" ht="15.75">
      <c r="A12" s="8" t="s">
        <v>27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172.851</v>
      </c>
      <c r="M12" s="8" t="s">
        <v>27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172.851</v>
      </c>
      <c r="Y12" s="8" t="s">
        <v>27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172.851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K18</f>
        <v>330</v>
      </c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 t="s">
        <v>41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>
        <v>330</v>
      </c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 t="s">
        <v>41</v>
      </c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3589.476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3259.476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3259.476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31" t="s">
        <v>64</v>
      </c>
      <c r="F34" s="1"/>
      <c r="G34" s="1"/>
      <c r="H34" s="1"/>
      <c r="I34" s="1"/>
      <c r="M34" s="1"/>
      <c r="N34" s="1"/>
      <c r="O34" s="1"/>
      <c r="P34" s="1"/>
      <c r="Q34" s="31" t="s">
        <v>65</v>
      </c>
      <c r="R34" s="1"/>
      <c r="S34" s="1"/>
      <c r="T34" s="1"/>
      <c r="U34" s="1"/>
      <c r="Y34" s="1"/>
      <c r="Z34" s="1"/>
      <c r="AA34" s="1"/>
      <c r="AB34" s="1"/>
      <c r="AC34" s="1"/>
      <c r="AD34" s="31" t="s">
        <v>54</v>
      </c>
      <c r="AE34" s="1"/>
      <c r="AF34" s="1"/>
      <c r="AG34" s="1"/>
    </row>
    <row r="35" spans="1:35" ht="15">
      <c r="A35" s="2" t="s">
        <v>61</v>
      </c>
      <c r="B35" s="3"/>
      <c r="C35" s="3"/>
      <c r="D35" s="3"/>
      <c r="E35" s="3"/>
      <c r="F35" s="3"/>
      <c r="G35" s="3"/>
      <c r="H35" s="3"/>
      <c r="I35" s="3"/>
      <c r="J35" s="4"/>
      <c r="K35" s="15"/>
      <c r="M35" s="2" t="s">
        <v>58</v>
      </c>
      <c r="N35" s="3"/>
      <c r="O35" s="3"/>
      <c r="P35" s="3"/>
      <c r="Q35" s="3"/>
      <c r="R35" s="3"/>
      <c r="S35" s="3"/>
      <c r="T35" s="3"/>
      <c r="U35" s="3"/>
      <c r="V35" s="4"/>
      <c r="W35" s="15"/>
      <c r="X35" s="19"/>
      <c r="Y35" s="2" t="s">
        <v>55</v>
      </c>
      <c r="Z35" s="3"/>
      <c r="AA35" s="3"/>
      <c r="AB35" s="3"/>
      <c r="AC35" s="3"/>
      <c r="AD35" s="3"/>
      <c r="AE35" s="3"/>
      <c r="AF35" s="3"/>
      <c r="AG35" s="3"/>
      <c r="AH35" s="4"/>
      <c r="AI35" s="21"/>
    </row>
    <row r="36" spans="1:35" ht="15">
      <c r="A36" s="2" t="s">
        <v>62</v>
      </c>
      <c r="B36" s="3"/>
      <c r="C36" s="3"/>
      <c r="D36" s="3"/>
      <c r="E36" s="3"/>
      <c r="F36" s="3"/>
      <c r="G36" s="3"/>
      <c r="H36" s="3"/>
      <c r="I36" s="3"/>
      <c r="J36" s="4"/>
      <c r="K36" s="15">
        <f>AI5+AI9-AI25</f>
        <v>22781.95400000001</v>
      </c>
      <c r="M36" s="2" t="s">
        <v>59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K36+K40-K56</f>
        <v>16796.27200000001</v>
      </c>
      <c r="Y36" s="2" t="s">
        <v>56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W36+W40-W56</f>
        <v>19239.590000000015</v>
      </c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823.1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823.1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823.1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18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18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18</v>
      </c>
    </row>
    <row r="39" spans="1:35" ht="15">
      <c r="A39" s="2" t="s">
        <v>45</v>
      </c>
      <c r="B39" s="3"/>
      <c r="C39" s="3"/>
      <c r="D39" s="3"/>
      <c r="E39" s="3"/>
      <c r="F39" s="3"/>
      <c r="G39" s="3"/>
      <c r="H39" s="3"/>
      <c r="I39" s="3"/>
      <c r="J39" s="4"/>
      <c r="K39" s="17">
        <v>7.74</v>
      </c>
      <c r="M39" s="2" t="s">
        <v>45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7.74</v>
      </c>
      <c r="Y39" s="2" t="s">
        <v>45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7.74</v>
      </c>
    </row>
    <row r="40" spans="1:35" ht="15">
      <c r="A40" s="2" t="s">
        <v>63</v>
      </c>
      <c r="B40" s="3"/>
      <c r="C40" s="3"/>
      <c r="D40" s="3"/>
      <c r="E40" s="3"/>
      <c r="F40" s="3"/>
      <c r="G40" s="3"/>
      <c r="H40" s="3"/>
      <c r="I40" s="3"/>
      <c r="J40" s="4"/>
      <c r="K40" s="18">
        <f>K37*K39</f>
        <v>6370.794000000001</v>
      </c>
      <c r="M40" s="2" t="s">
        <v>60</v>
      </c>
      <c r="N40" s="3"/>
      <c r="O40" s="3"/>
      <c r="P40" s="3"/>
      <c r="Q40" s="3"/>
      <c r="R40" s="3"/>
      <c r="S40" s="3"/>
      <c r="T40" s="3"/>
      <c r="U40" s="3"/>
      <c r="V40" s="4"/>
      <c r="W40" s="18">
        <f>W37*W39</f>
        <v>6370.794000000001</v>
      </c>
      <c r="Y40" s="2" t="s">
        <v>57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6370.794000000001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26</v>
      </c>
      <c r="B42" s="3"/>
      <c r="C42" s="3"/>
      <c r="D42" s="3"/>
      <c r="E42" s="3"/>
      <c r="F42" s="3"/>
      <c r="G42" s="3"/>
      <c r="H42" s="3"/>
      <c r="I42" s="3"/>
      <c r="J42" s="4"/>
      <c r="K42" s="18">
        <f>K37*3.75</f>
        <v>3086.625</v>
      </c>
      <c r="M42" s="8" t="s">
        <v>26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3086.625</v>
      </c>
      <c r="Y42" s="8" t="s">
        <v>26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3086.625</v>
      </c>
    </row>
    <row r="43" spans="1:35" ht="15.75">
      <c r="A43" s="8" t="s">
        <v>27</v>
      </c>
      <c r="B43" s="3"/>
      <c r="C43" s="3"/>
      <c r="D43" s="3"/>
      <c r="E43" s="3"/>
      <c r="F43" s="3"/>
      <c r="G43" s="3"/>
      <c r="H43" s="3"/>
      <c r="I43" s="3"/>
      <c r="J43" s="4"/>
      <c r="K43" s="18">
        <f>K37*0.21</f>
        <v>172.851</v>
      </c>
      <c r="M43" s="8" t="s">
        <v>27</v>
      </c>
      <c r="N43" s="3"/>
      <c r="O43" s="3"/>
      <c r="P43" s="3"/>
      <c r="Q43" s="3"/>
      <c r="R43" s="3"/>
      <c r="S43" s="3"/>
      <c r="T43" s="3"/>
      <c r="U43" s="3"/>
      <c r="V43" s="4"/>
      <c r="W43" s="18">
        <f>K43</f>
        <v>172.851</v>
      </c>
      <c r="Y43" s="8" t="s">
        <v>27</v>
      </c>
      <c r="Z43" s="3"/>
      <c r="AA43" s="3"/>
      <c r="AB43" s="3"/>
      <c r="AC43" s="3"/>
      <c r="AD43" s="3"/>
      <c r="AE43" s="3"/>
      <c r="AF43" s="3"/>
      <c r="AG43" s="3"/>
      <c r="AH43" s="4"/>
      <c r="AI43" s="18">
        <f>W43</f>
        <v>172.851</v>
      </c>
    </row>
    <row r="44" spans="1:35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  <c r="M44" s="8" t="s">
        <v>3</v>
      </c>
      <c r="N44" s="3"/>
      <c r="O44" s="3"/>
      <c r="P44" s="3"/>
      <c r="Q44" s="3"/>
      <c r="R44" s="3"/>
      <c r="S44" s="3"/>
      <c r="T44" s="3"/>
      <c r="U44" s="3"/>
      <c r="V44" s="4"/>
      <c r="W44" s="18"/>
      <c r="Y44" s="8" t="s">
        <v>3</v>
      </c>
      <c r="Z44" s="3"/>
      <c r="AA44" s="3"/>
      <c r="AB44" s="3"/>
      <c r="AC44" s="3"/>
      <c r="AD44" s="3"/>
      <c r="AE44" s="3"/>
      <c r="AF44" s="3"/>
      <c r="AG44" s="3"/>
      <c r="AH44" s="4"/>
      <c r="AI44" s="18"/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>
        <f>K47</f>
        <v>9097</v>
      </c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>
        <f>W50</f>
        <v>668</v>
      </c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>
        <f>AI47+AI55</f>
        <v>3975</v>
      </c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>
        <f>7187+1910</f>
        <v>9097</v>
      </c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 t="s">
        <v>41</v>
      </c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>
        <v>3111</v>
      </c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>
        <v>668</v>
      </c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/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92</v>
      </c>
      <c r="B55" s="3"/>
      <c r="C55" s="3"/>
      <c r="D55" s="3"/>
      <c r="E55" s="3"/>
      <c r="F55" s="3"/>
      <c r="G55" s="3"/>
      <c r="H55" s="3"/>
      <c r="I55" s="3"/>
      <c r="J55" s="4"/>
      <c r="K55" s="5" t="s">
        <v>41</v>
      </c>
      <c r="M55" s="2" t="s">
        <v>14</v>
      </c>
      <c r="N55" s="3"/>
      <c r="O55" s="3"/>
      <c r="P55" s="3"/>
      <c r="Q55" s="3"/>
      <c r="R55" s="3"/>
      <c r="S55" s="3"/>
      <c r="T55" s="3"/>
      <c r="U55" s="3"/>
      <c r="V55" s="4"/>
      <c r="W55" s="5"/>
      <c r="Y55" s="2" t="s">
        <v>36</v>
      </c>
      <c r="Z55" s="3"/>
      <c r="AA55" s="3"/>
      <c r="AB55" s="3"/>
      <c r="AC55" s="3"/>
      <c r="AD55" s="3"/>
      <c r="AE55" s="3"/>
      <c r="AF55" s="3"/>
      <c r="AG55" s="3"/>
      <c r="AH55" s="4"/>
      <c r="AI55" s="5">
        <v>864</v>
      </c>
    </row>
    <row r="56" spans="1:35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12356.476</v>
      </c>
      <c r="M56" s="9" t="s">
        <v>15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W42+W43+W45</f>
        <v>3927.476</v>
      </c>
      <c r="Y56" s="9" t="s">
        <v>15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AI42+AI43+AI45</f>
        <v>7234.476000000001</v>
      </c>
    </row>
    <row r="57" spans="1:35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16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16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17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17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18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18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19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19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20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20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21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21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22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22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2" t="s">
        <v>32</v>
      </c>
      <c r="R65" s="23" t="s">
        <v>33</v>
      </c>
      <c r="AD65" s="23" t="s">
        <v>34</v>
      </c>
    </row>
    <row r="66" spans="1:35" ht="15">
      <c r="A66" s="2" t="s">
        <v>66</v>
      </c>
      <c r="B66" s="3"/>
      <c r="C66" s="3"/>
      <c r="D66" s="3"/>
      <c r="E66" s="3"/>
      <c r="F66" s="3"/>
      <c r="G66" s="3"/>
      <c r="H66" s="3"/>
      <c r="I66" s="3"/>
      <c r="J66" s="4"/>
      <c r="K66" s="21"/>
      <c r="M66" s="2" t="s">
        <v>69</v>
      </c>
      <c r="N66" s="3"/>
      <c r="O66" s="3"/>
      <c r="P66" s="3"/>
      <c r="Q66" s="3"/>
      <c r="R66" s="3"/>
      <c r="S66" s="3"/>
      <c r="T66" s="3"/>
      <c r="U66" s="3"/>
      <c r="V66" s="4"/>
      <c r="W66" s="21"/>
      <c r="Y66" s="2" t="s">
        <v>73</v>
      </c>
      <c r="Z66" s="3"/>
      <c r="AA66" s="3"/>
      <c r="AB66" s="3"/>
      <c r="AC66" s="3"/>
      <c r="AD66" s="3"/>
      <c r="AE66" s="3"/>
      <c r="AF66" s="3"/>
      <c r="AG66" s="3"/>
      <c r="AH66" s="4"/>
      <c r="AI66" s="21"/>
    </row>
    <row r="67" spans="1:35" ht="15">
      <c r="A67" s="2" t="s">
        <v>67</v>
      </c>
      <c r="B67" s="3"/>
      <c r="C67" s="3"/>
      <c r="D67" s="3"/>
      <c r="E67" s="3"/>
      <c r="F67" s="3"/>
      <c r="G67" s="3"/>
      <c r="H67" s="3"/>
      <c r="I67" s="3"/>
      <c r="J67" s="4"/>
      <c r="K67" s="15">
        <f>AI36+AI40-AI56</f>
        <v>18375.908000000018</v>
      </c>
      <c r="M67" s="2" t="s">
        <v>70</v>
      </c>
      <c r="N67" s="3"/>
      <c r="O67" s="3"/>
      <c r="P67" s="3"/>
      <c r="Q67" s="3"/>
      <c r="R67" s="3"/>
      <c r="S67" s="3"/>
      <c r="T67" s="3"/>
      <c r="U67" s="3"/>
      <c r="V67" s="4"/>
      <c r="W67" s="15">
        <f>K67+K71-K87</f>
        <v>17269.226000000017</v>
      </c>
      <c r="Y67" s="2" t="s">
        <v>74</v>
      </c>
      <c r="Z67" s="3"/>
      <c r="AA67" s="3"/>
      <c r="AB67" s="3"/>
      <c r="AC67" s="3"/>
      <c r="AD67" s="3"/>
      <c r="AE67" s="3"/>
      <c r="AF67" s="3"/>
      <c r="AG67" s="3"/>
      <c r="AH67" s="4"/>
      <c r="AI67" s="15">
        <f>W67+W71-W87</f>
        <v>20236.54400000002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823.1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823.1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823.1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18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K69</f>
        <v>18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18</v>
      </c>
    </row>
    <row r="70" spans="1:35" ht="15">
      <c r="A70" s="2" t="s">
        <v>45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7.74</v>
      </c>
      <c r="M70" s="2" t="s">
        <v>45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7.74</v>
      </c>
      <c r="Y70" s="2" t="s">
        <v>75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7.74</v>
      </c>
    </row>
    <row r="71" spans="1:35" ht="15">
      <c r="A71" s="2" t="s">
        <v>68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6370.794000000001</v>
      </c>
      <c r="M71" s="2" t="s">
        <v>71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6370.794000000001</v>
      </c>
      <c r="Y71" s="2" t="s">
        <v>76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6370.794000000001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26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3086.625</v>
      </c>
      <c r="M73" s="8" t="s">
        <v>26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3086.625</v>
      </c>
      <c r="Y73" s="8" t="s">
        <v>26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3086.625</v>
      </c>
    </row>
    <row r="74" spans="1:35" ht="15.75">
      <c r="A74" s="8" t="s">
        <v>35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172.851</v>
      </c>
      <c r="M74" s="8" t="s">
        <v>35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172.851</v>
      </c>
      <c r="Y74" s="8" t="s">
        <v>35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172.851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/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/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/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>
        <f>K78+K81+K86</f>
        <v>4218</v>
      </c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>
        <f>W86</f>
        <v>144</v>
      </c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>
        <f>AI81+AI86</f>
        <v>1814</v>
      </c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>
        <v>734</v>
      </c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>
        <f>1670+1670</f>
        <v>3340</v>
      </c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/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>
        <v>1670</v>
      </c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10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36</v>
      </c>
      <c r="B86" s="3"/>
      <c r="C86" s="3"/>
      <c r="D86" s="3"/>
      <c r="E86" s="3"/>
      <c r="F86" s="3"/>
      <c r="G86" s="3"/>
      <c r="H86" s="3"/>
      <c r="I86" s="3"/>
      <c r="J86" s="4"/>
      <c r="K86" s="5">
        <f>18*8</f>
        <v>144</v>
      </c>
      <c r="M86" s="2" t="s">
        <v>36</v>
      </c>
      <c r="N86" s="3"/>
      <c r="O86" s="3"/>
      <c r="P86" s="3"/>
      <c r="Q86" s="3"/>
      <c r="R86" s="3"/>
      <c r="S86" s="3"/>
      <c r="T86" s="3"/>
      <c r="U86" s="3"/>
      <c r="V86" s="4"/>
      <c r="W86" s="5">
        <f>18*8</f>
        <v>144</v>
      </c>
      <c r="Y86" s="2" t="s">
        <v>72</v>
      </c>
      <c r="Z86" s="3"/>
      <c r="AA86" s="3"/>
      <c r="AB86" s="3"/>
      <c r="AC86" s="3"/>
      <c r="AD86" s="3"/>
      <c r="AE86" s="3"/>
      <c r="AF86" s="3"/>
      <c r="AG86" s="3"/>
      <c r="AH86" s="4"/>
      <c r="AI86" s="5">
        <v>144</v>
      </c>
    </row>
    <row r="87" spans="1:35" ht="15">
      <c r="A87" s="9" t="s">
        <v>15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K73+K74+K76</f>
        <v>7477.476000000001</v>
      </c>
      <c r="M87" s="9" t="s">
        <v>15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W73+W74+W76</f>
        <v>3403.476</v>
      </c>
      <c r="Y87" s="9" t="s">
        <v>15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AI73+AI74+AI76</f>
        <v>5073.476000000001</v>
      </c>
    </row>
    <row r="88" spans="1:35" ht="15.75">
      <c r="A88" s="12"/>
      <c r="B88" s="7" t="s">
        <v>16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16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16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17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17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17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18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18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18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19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19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19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20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20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20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21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21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22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22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2" t="s">
        <v>37</v>
      </c>
      <c r="R96" s="23" t="s">
        <v>38</v>
      </c>
      <c r="AD96" s="23" t="s">
        <v>39</v>
      </c>
    </row>
    <row r="97" spans="1:35" ht="15">
      <c r="A97" s="2" t="s">
        <v>83</v>
      </c>
      <c r="B97" s="3"/>
      <c r="C97" s="3"/>
      <c r="D97" s="3"/>
      <c r="E97" s="3"/>
      <c r="F97" s="3"/>
      <c r="G97" s="3"/>
      <c r="H97" s="3"/>
      <c r="I97" s="3"/>
      <c r="J97" s="4"/>
      <c r="K97" s="21"/>
      <c r="M97" s="2" t="s">
        <v>80</v>
      </c>
      <c r="N97" s="3"/>
      <c r="O97" s="3"/>
      <c r="P97" s="3"/>
      <c r="Q97" s="3"/>
      <c r="R97" s="3"/>
      <c r="S97" s="3"/>
      <c r="T97" s="3"/>
      <c r="U97" s="3"/>
      <c r="V97" s="4"/>
      <c r="W97" s="21"/>
      <c r="Y97" s="2" t="s">
        <v>77</v>
      </c>
      <c r="Z97" s="3"/>
      <c r="AA97" s="3"/>
      <c r="AB97" s="3"/>
      <c r="AC97" s="3"/>
      <c r="AD97" s="3"/>
      <c r="AE97" s="3"/>
      <c r="AF97" s="3"/>
      <c r="AG97" s="3"/>
      <c r="AH97" s="4"/>
      <c r="AI97" s="21"/>
    </row>
    <row r="98" spans="1:35" ht="15">
      <c r="A98" s="2" t="s">
        <v>84</v>
      </c>
      <c r="B98" s="3"/>
      <c r="C98" s="3"/>
      <c r="D98" s="3"/>
      <c r="E98" s="3"/>
      <c r="F98" s="3"/>
      <c r="G98" s="3"/>
      <c r="H98" s="3"/>
      <c r="I98" s="3"/>
      <c r="J98" s="4"/>
      <c r="K98" s="18">
        <f>AI67+AI71-AI87</f>
        <v>21533.862000000023</v>
      </c>
      <c r="M98" s="2" t="s">
        <v>81</v>
      </c>
      <c r="N98" s="3"/>
      <c r="O98" s="3"/>
      <c r="P98" s="3"/>
      <c r="Q98" s="3"/>
      <c r="R98" s="3"/>
      <c r="S98" s="3"/>
      <c r="T98" s="3"/>
      <c r="U98" s="3"/>
      <c r="V98" s="4"/>
      <c r="W98" s="18">
        <f>K98+K102-K118</f>
        <v>24501.180000000026</v>
      </c>
      <c r="Y98" s="2" t="s">
        <v>78</v>
      </c>
      <c r="Z98" s="3"/>
      <c r="AA98" s="3"/>
      <c r="AB98" s="3"/>
      <c r="AC98" s="3"/>
      <c r="AD98" s="3"/>
      <c r="AE98" s="3"/>
      <c r="AF98" s="3"/>
      <c r="AG98" s="3"/>
      <c r="AH98" s="4"/>
      <c r="AI98" s="15">
        <f>W98+W102-W118</f>
        <v>27468.49800000003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823.1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823.1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823.1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18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18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18</v>
      </c>
    </row>
    <row r="101" spans="1:35" ht="15">
      <c r="A101" s="2" t="s">
        <v>45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7.74</v>
      </c>
      <c r="M101" s="2" t="s">
        <v>45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7.74</v>
      </c>
      <c r="Y101" s="2" t="s">
        <v>45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7.74</v>
      </c>
    </row>
    <row r="102" spans="1:35" ht="15">
      <c r="A102" s="2" t="s">
        <v>85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6370.794000000001</v>
      </c>
      <c r="M102" s="2" t="s">
        <v>82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6370.794000000001</v>
      </c>
      <c r="Y102" s="2" t="s">
        <v>79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6370.794000000001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26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3086.625</v>
      </c>
      <c r="M104" s="8" t="s">
        <v>26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3086.625</v>
      </c>
      <c r="Y104" s="8" t="s">
        <v>26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3086.625</v>
      </c>
    </row>
    <row r="105" spans="1:35" ht="15.75">
      <c r="A105" s="8" t="s">
        <v>35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172.851</v>
      </c>
      <c r="M105" s="8" t="s">
        <v>35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172.851</v>
      </c>
      <c r="Y105" s="8" t="s">
        <v>35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172.851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8"/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/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7">
        <f>K117</f>
        <v>144</v>
      </c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7">
        <f>W117</f>
        <v>144</v>
      </c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>
        <f>AI111+AI117</f>
        <v>3481</v>
      </c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/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 t="s">
        <v>41</v>
      </c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/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>
        <v>3337</v>
      </c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/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 t="s">
        <v>41</v>
      </c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 t="s">
        <v>41</v>
      </c>
    </row>
    <row r="113" spans="1:35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5"/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36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144</v>
      </c>
      <c r="M117" s="2" t="s">
        <v>36</v>
      </c>
      <c r="N117" s="3"/>
      <c r="O117" s="3"/>
      <c r="P117" s="3"/>
      <c r="Q117" s="3"/>
      <c r="R117" s="3"/>
      <c r="S117" s="3"/>
      <c r="T117" s="3"/>
      <c r="U117" s="3"/>
      <c r="V117" s="4"/>
      <c r="W117" s="5">
        <v>144</v>
      </c>
      <c r="Y117" s="2" t="s">
        <v>36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>
        <v>144</v>
      </c>
    </row>
    <row r="118" spans="1:35" ht="15">
      <c r="A118" s="9" t="s">
        <v>15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K104+K105+K107</f>
        <v>3403.476</v>
      </c>
      <c r="M118" s="9" t="s">
        <v>15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W104+W105+W107</f>
        <v>3403.476</v>
      </c>
      <c r="Y118" s="9" t="s">
        <v>15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AI104+AI105+AI107</f>
        <v>6740.476000000001</v>
      </c>
    </row>
    <row r="119" spans="1:35" ht="15.75">
      <c r="A119" s="12"/>
      <c r="B119" s="7" t="s">
        <v>16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16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16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17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17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17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18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18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18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19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19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19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20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20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20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21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21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21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22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22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22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7" ht="12.75">
      <c r="AI127" s="20">
        <f>AI98+AI102-AI118</f>
        <v>27098.816000000028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2014-02-07T06:59:10Z</cp:lastPrinted>
  <dcterms:created xsi:type="dcterms:W3CDTF">2012-04-11T04:13:08Z</dcterms:created>
  <dcterms:modified xsi:type="dcterms:W3CDTF">2015-01-14T10:00:15Z</dcterms:modified>
  <cp:category/>
  <cp:version/>
  <cp:contentType/>
  <cp:contentStatus/>
</cp:coreProperties>
</file>