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<sst xmlns="http://schemas.openxmlformats.org/spreadsheetml/2006/main" count="499" uniqueCount="113">
  <si>
    <t>3. Общая площадь дома</t>
  </si>
  <si>
    <t>4. количество квартир</t>
  </si>
  <si>
    <t>Расходы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</si>
  <si>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</si>
  <si>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</si>
  <si>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</si>
  <si>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</si>
  <si>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</si>
  <si>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</si>
  <si>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</si>
  <si>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</si>
  <si>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</si>
  <si>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</si>
  <si>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</si>
  <si>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</si>
  <si>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</si>
  <si>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</si>
  <si>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</si>
  <si>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</si>
  <si>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</si>
  <si>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</si>
  <si>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</si>
  <si>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</si>
  <si>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</si>
  <si>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5. Тариф на 2013 год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</si>
  <si>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</si>
  <si>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</si>
  <si>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</si>
  <si>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</si>
  <si>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</si>
  <si>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</si>
  <si>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</si>
  <si>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</si>
  <si>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</si>
  <si>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</si>
  <si>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</si>
  <si>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</si>
  <si>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</si>
  <si>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</si>
  <si>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</si>
  <si>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</si>
  <si>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июнь2013г. 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</si>
  <si>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</si>
  <si>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</si>
  <si>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</si>
  <si>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</si>
  <si>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Работа по управлению домом и Аварийно-диспетчерская служба</t>
  </si>
  <si>
    <t xml:space="preserve">2. Обслуживание газовых сетей (ВГО), </t>
  </si>
  <si>
    <t xml:space="preserve">к. Прочие работы </t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</si>
  <si>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</si>
  <si>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</si>
  <si>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</si>
  <si>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</si>
  <si>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</si>
  <si>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коммунальным услугам жилого дома № 1 пос. Классон за январь  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</si>
  <si>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</si>
  <si>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</si>
  <si>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2014год</t>
  </si>
  <si>
    <t xml:space="preserve">6.начислено за январь   </t>
  </si>
  <si>
    <t xml:space="preserve">коммунальным услугам жилого дома № 1 пос. Классон. за февраль  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</si>
  <si>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</si>
  <si>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</si>
  <si>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>5. Тариф на 2014 год</t>
  </si>
  <si>
    <t xml:space="preserve">6.начислено за февраль    </t>
  </si>
  <si>
    <t xml:space="preserve">коммунальным услугам жилого дома № 1 пос. Классон за март  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</si>
  <si>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</si>
  <si>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</si>
  <si>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        </t>
  </si>
  <si>
    <t>апрель</t>
  </si>
  <si>
    <t xml:space="preserve">май </t>
  </si>
  <si>
    <t>июнь</t>
  </si>
  <si>
    <t xml:space="preserve"> </t>
  </si>
  <si>
    <t>коммунальным услугам жилого дома №1 пос. Классон за 1 квартал 2014г.</t>
  </si>
  <si>
    <t xml:space="preserve">5.начислено за 1 квартал 2014г. </t>
  </si>
  <si>
    <t>6. задолженность за собственниками на 01.04.2014г.</t>
  </si>
  <si>
    <t>коммунальным услугам жилого дома №1 пос. Классон за 2 квартал 2014г.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</si>
  <si>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</si>
  <si>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</si>
  <si>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</si>
  <si>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</si>
  <si>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№1 пос. Классон за 3 квартал 2014г.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</si>
  <si>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</si>
  <si>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</si>
  <si>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</si>
  <si>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</si>
  <si>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№1 пос. Классон за 4 квартал 2014г.</t>
  </si>
  <si>
    <t>1. Задолженность по содержанию и текущему ремонту жилого дома на 01.10.2014года</t>
  </si>
  <si>
    <t>2. Остаток денежных средств по содержанию и текущему ремонту жилого дома на 01.10.2014г.</t>
  </si>
  <si>
    <t xml:space="preserve">5.начислено за 4 квартал 2014г. </t>
  </si>
  <si>
    <t>6. задолженность за собственниками на 31.12.2014г.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</si>
  <si>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</si>
  <si>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</si>
  <si>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</si>
  <si>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</si>
  <si>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</si>
  <si>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</si>
  <si>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 xml:space="preserve">6.начислено за июль 2014г.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</si>
  <si>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</si>
  <si>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</si>
  <si>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2014г.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</si>
  <si>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</si>
  <si>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</si>
  <si>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2014г.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</si>
  <si>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</si>
  <si>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</si>
  <si>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2014г.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</si>
  <si>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</si>
  <si>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</si>
  <si>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2014г. </t>
  </si>
  <si>
    <t>1. Задолженность по содержанию и текущему ремонту жилого дома на 01.10.2014 года</t>
  </si>
  <si>
    <t xml:space="preserve">6.начислено за октябрь 2014г. </t>
  </si>
  <si>
    <t>Итого начислено за 2014 год</t>
  </si>
  <si>
    <t>Итого истрачено за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</si>
</sst>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2" fontId="3" fillId="0" borderId="4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workbookViewId="0" topLeftCell="A103">
      <selection activeCell="K136" sqref="K136"/>
    </sheetView>
  </sheetViews>
  <sheetFormatPr defaultColWidth="9.00390625" defaultRowHeight="12.75"/>
  <cols>
    <col min="10" max="10" width="19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72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55</v>
      </c>
      <c r="B4" s="3"/>
      <c r="C4" s="3"/>
      <c r="D4" s="3"/>
      <c r="E4" s="3"/>
      <c r="F4" s="3"/>
      <c r="G4" s="3"/>
      <c r="H4" s="3"/>
      <c r="I4" s="3"/>
      <c r="J4" s="4"/>
      <c r="K4" s="17">
        <v>2326</v>
      </c>
    </row>
    <row r="5" spans="1:11" ht="15">
      <c r="A5" s="2" t="s">
        <v>56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9">
        <v>383.8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8</v>
      </c>
    </row>
    <row r="8" spans="1:11" ht="15">
      <c r="A8" s="2" t="s">
        <v>73</v>
      </c>
      <c r="B8" s="3"/>
      <c r="C8" s="3"/>
      <c r="D8" s="3"/>
      <c r="E8" s="3"/>
      <c r="F8" s="3"/>
      <c r="G8" s="3"/>
      <c r="H8" s="3"/>
      <c r="I8" s="3"/>
      <c r="J8" s="4"/>
      <c r="K8" s="17">
        <v>6909</v>
      </c>
    </row>
    <row r="9" spans="1:11" ht="15">
      <c r="A9" s="2" t="s">
        <v>74</v>
      </c>
      <c r="B9" s="3"/>
      <c r="C9" s="3"/>
      <c r="D9" s="3"/>
      <c r="E9" s="3"/>
      <c r="F9" s="3"/>
      <c r="G9" s="3"/>
      <c r="H9" s="3"/>
      <c r="I9" s="3"/>
      <c r="J9" s="4"/>
      <c r="K9" s="17">
        <v>2963</v>
      </c>
    </row>
    <row r="10" spans="1:11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16"/>
    </row>
    <row r="11" spans="1:11" ht="15">
      <c r="A11" s="2" t="s">
        <v>46</v>
      </c>
      <c r="B11" s="3"/>
      <c r="C11" s="3"/>
      <c r="D11" s="3"/>
      <c r="E11" s="3"/>
      <c r="F11" s="3"/>
      <c r="G11" s="3"/>
      <c r="H11" s="3"/>
      <c r="I11" s="3"/>
      <c r="J11" s="4"/>
      <c r="K11" s="17">
        <f>Лист2!AI11*3</f>
        <v>4317.75</v>
      </c>
    </row>
    <row r="12" spans="1:11" ht="15">
      <c r="A12" s="2" t="s">
        <v>47</v>
      </c>
      <c r="B12" s="3"/>
      <c r="C12" s="3"/>
      <c r="D12" s="3"/>
      <c r="E12" s="3"/>
      <c r="F12" s="3"/>
      <c r="G12" s="3"/>
      <c r="H12" s="3"/>
      <c r="I12" s="3"/>
      <c r="J12" s="4"/>
      <c r="K12" s="17">
        <f>Лист2!AI12*3</f>
        <v>241.79399999999998</v>
      </c>
    </row>
    <row r="13" spans="1:11" ht="15.75">
      <c r="A13" s="7" t="s">
        <v>3</v>
      </c>
      <c r="B13" s="6"/>
      <c r="C13" s="6"/>
      <c r="D13" s="6"/>
      <c r="E13" s="6"/>
      <c r="F13" s="6"/>
      <c r="G13" s="6"/>
      <c r="H13" s="6"/>
      <c r="I13" s="3"/>
      <c r="J13" s="4"/>
      <c r="K13" s="16"/>
    </row>
    <row r="14" spans="1:11" ht="15">
      <c r="A14" s="2" t="s">
        <v>4</v>
      </c>
      <c r="B14" s="3"/>
      <c r="C14" s="3"/>
      <c r="D14" s="3"/>
      <c r="E14" s="3"/>
      <c r="F14" s="3"/>
      <c r="G14" s="3"/>
      <c r="H14" s="3"/>
      <c r="I14" s="3"/>
      <c r="J14" s="4"/>
      <c r="K14" s="5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9" t="s">
        <v>8</v>
      </c>
      <c r="B18" s="10"/>
      <c r="C18" s="10"/>
      <c r="D18" s="10"/>
      <c r="E18" s="10"/>
      <c r="F18" s="10"/>
      <c r="G18" s="10"/>
      <c r="H18" s="10"/>
      <c r="I18" s="10"/>
      <c r="J18" s="11"/>
      <c r="K18" s="5"/>
    </row>
    <row r="19" spans="1:11" ht="15">
      <c r="A19" s="2" t="s">
        <v>9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9" t="s">
        <v>11</v>
      </c>
      <c r="B21" s="10"/>
      <c r="C21" s="10"/>
      <c r="D21" s="10"/>
      <c r="E21" s="10"/>
      <c r="F21" s="10"/>
      <c r="G21" s="10"/>
      <c r="H21" s="10"/>
      <c r="I21" s="10"/>
      <c r="J21" s="11"/>
      <c r="K21" s="5"/>
    </row>
    <row r="22" spans="1:11" ht="15">
      <c r="A22" s="2" t="s">
        <v>12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9" t="s">
        <v>14</v>
      </c>
      <c r="B24" s="10"/>
      <c r="C24" s="10"/>
      <c r="D24" s="10"/>
      <c r="E24" s="10"/>
      <c r="F24" s="10"/>
      <c r="G24" s="10"/>
      <c r="H24" s="10"/>
      <c r="I24" s="10"/>
      <c r="J24" s="11"/>
      <c r="K24" s="17">
        <f>K11+K12</f>
        <v>4559.544</v>
      </c>
    </row>
    <row r="25" spans="1:11" ht="15.75">
      <c r="A25" s="12"/>
      <c r="B25" s="6" t="s">
        <v>35</v>
      </c>
      <c r="C25" s="13"/>
      <c r="D25" s="13"/>
      <c r="E25" s="14"/>
      <c r="F25" s="14"/>
      <c r="G25" s="14"/>
      <c r="H25" s="14"/>
      <c r="I25" s="14"/>
      <c r="J25" s="4"/>
      <c r="K25" s="5"/>
    </row>
    <row r="26" spans="1:11" ht="15">
      <c r="A26" s="2" t="s">
        <v>32</v>
      </c>
      <c r="B26" s="14"/>
      <c r="C26" s="14"/>
      <c r="D26" s="14"/>
      <c r="E26" s="14"/>
      <c r="F26" s="14"/>
      <c r="G26" s="14"/>
      <c r="H26" s="14"/>
      <c r="I26" s="14"/>
      <c r="J26" s="4"/>
      <c r="K26" s="17"/>
    </row>
    <row r="27" spans="1:11" ht="15">
      <c r="A27" s="2" t="s">
        <v>33</v>
      </c>
      <c r="B27" s="14"/>
      <c r="C27" s="14"/>
      <c r="D27" s="14"/>
      <c r="E27" s="14"/>
      <c r="F27" s="14"/>
      <c r="G27" s="14"/>
      <c r="H27" s="14"/>
      <c r="I27" s="14"/>
      <c r="J27" s="4"/>
      <c r="K27" s="17"/>
    </row>
    <row r="28" spans="1:11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17"/>
    </row>
    <row r="29" spans="1:11" ht="15">
      <c r="A29" s="2" t="s">
        <v>34</v>
      </c>
      <c r="B29" s="14"/>
      <c r="C29" s="14"/>
      <c r="D29" s="14"/>
      <c r="E29" s="14"/>
      <c r="F29" s="14"/>
      <c r="G29" s="14"/>
      <c r="H29" s="14"/>
      <c r="I29" s="14"/>
      <c r="J29" s="4"/>
      <c r="K29" s="5"/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75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3" ht="15">
      <c r="A35" s="2" t="s">
        <v>76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71</v>
      </c>
      <c r="L35" s="18"/>
      <c r="M35" s="18"/>
    </row>
    <row r="36" spans="1:11" ht="15">
      <c r="A36" s="2" t="s">
        <v>77</v>
      </c>
      <c r="B36" s="3"/>
      <c r="C36" s="3"/>
      <c r="D36" s="3"/>
      <c r="E36" s="3"/>
      <c r="F36" s="3"/>
      <c r="G36" s="3"/>
      <c r="H36" s="3"/>
      <c r="I36" s="3"/>
      <c r="J36" s="4"/>
      <c r="K36" s="17">
        <v>23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383.8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6">
        <v>8</v>
      </c>
    </row>
    <row r="39" spans="1:11" ht="15">
      <c r="A39" s="2" t="s">
        <v>78</v>
      </c>
      <c r="B39" s="3"/>
      <c r="C39" s="3"/>
      <c r="D39" s="3"/>
      <c r="E39" s="3"/>
      <c r="F39" s="3"/>
      <c r="G39" s="3"/>
      <c r="H39" s="3"/>
      <c r="I39" s="3"/>
      <c r="J39" s="4"/>
      <c r="K39" s="16">
        <f>2303*3</f>
        <v>6909</v>
      </c>
    </row>
    <row r="40" spans="1:11" ht="15">
      <c r="A40" s="2" t="s">
        <v>79</v>
      </c>
      <c r="B40" s="3"/>
      <c r="C40" s="3"/>
      <c r="D40" s="3"/>
      <c r="E40" s="3"/>
      <c r="F40" s="3"/>
      <c r="G40" s="3"/>
      <c r="H40" s="3"/>
      <c r="I40" s="3"/>
      <c r="J40" s="4"/>
      <c r="K40" s="16">
        <v>3082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6"/>
    </row>
    <row r="42" spans="1:11" ht="15">
      <c r="A42" s="2" t="s">
        <v>46</v>
      </c>
      <c r="B42" s="3"/>
      <c r="C42" s="3"/>
      <c r="D42" s="3"/>
      <c r="E42" s="3"/>
      <c r="F42" s="3"/>
      <c r="G42" s="3"/>
      <c r="H42" s="3"/>
      <c r="I42" s="3"/>
      <c r="J42" s="4"/>
      <c r="K42" s="17">
        <v>4318</v>
      </c>
    </row>
    <row r="43" spans="1:11" ht="15">
      <c r="A43" s="2" t="s">
        <v>47</v>
      </c>
      <c r="B43" s="3"/>
      <c r="C43" s="3"/>
      <c r="D43" s="3"/>
      <c r="E43" s="3"/>
      <c r="F43" s="3"/>
      <c r="G43" s="3"/>
      <c r="H43" s="3"/>
      <c r="I43" s="3"/>
      <c r="J43" s="4"/>
      <c r="K43" s="17">
        <f>K12</f>
        <v>241.79399999999998</v>
      </c>
    </row>
    <row r="44" spans="1:11" ht="15.75">
      <c r="A44" s="7" t="s">
        <v>3</v>
      </c>
      <c r="B44" s="6"/>
      <c r="C44" s="6"/>
      <c r="D44" s="6"/>
      <c r="E44" s="6"/>
      <c r="F44" s="6"/>
      <c r="G44" s="6"/>
      <c r="H44" s="6"/>
      <c r="I44" s="3"/>
      <c r="J44" s="4"/>
      <c r="K44" s="17">
        <f>Лист2!AI45</f>
        <v>384</v>
      </c>
    </row>
    <row r="45" spans="1:11" ht="15">
      <c r="A45" s="2" t="s">
        <v>4</v>
      </c>
      <c r="B45" s="3"/>
      <c r="C45" s="3"/>
      <c r="D45" s="3"/>
      <c r="E45" s="3"/>
      <c r="F45" s="3"/>
      <c r="G45" s="3"/>
      <c r="H45" s="3"/>
      <c r="I45" s="3"/>
      <c r="J45" s="4"/>
      <c r="K45" s="17"/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9" t="s">
        <v>8</v>
      </c>
      <c r="B49" s="10"/>
      <c r="C49" s="10"/>
      <c r="D49" s="10"/>
      <c r="E49" s="10"/>
      <c r="F49" s="10"/>
      <c r="G49" s="10"/>
      <c r="H49" s="10"/>
      <c r="I49" s="10"/>
      <c r="J49" s="11"/>
      <c r="K49" s="5"/>
    </row>
    <row r="50" spans="1:11" ht="15">
      <c r="A50" s="2" t="s">
        <v>9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9" t="s">
        <v>11</v>
      </c>
      <c r="B52" s="10"/>
      <c r="C52" s="10"/>
      <c r="D52" s="10"/>
      <c r="E52" s="10"/>
      <c r="F52" s="10"/>
      <c r="G52" s="10"/>
      <c r="H52" s="10"/>
      <c r="I52" s="10"/>
      <c r="J52" s="11"/>
      <c r="K52" s="5"/>
    </row>
    <row r="53" spans="1:11" ht="15">
      <c r="A53" s="2" t="s">
        <v>12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2" t="s">
        <v>48</v>
      </c>
      <c r="B54" s="3"/>
      <c r="C54" s="3"/>
      <c r="D54" s="3"/>
      <c r="E54" s="3"/>
      <c r="F54" s="3"/>
      <c r="G54" s="3"/>
      <c r="H54" s="3"/>
      <c r="I54" s="3"/>
      <c r="J54" s="4"/>
      <c r="K54" s="8"/>
    </row>
    <row r="55" spans="1:11" ht="15">
      <c r="A55" s="9" t="s">
        <v>14</v>
      </c>
      <c r="B55" s="10"/>
      <c r="C55" s="10"/>
      <c r="D55" s="10"/>
      <c r="E55" s="10"/>
      <c r="F55" s="10"/>
      <c r="G55" s="10"/>
      <c r="H55" s="10"/>
      <c r="I55" s="10"/>
      <c r="J55" s="11"/>
      <c r="K55" s="17">
        <f>K42+K43+K44</f>
        <v>4943.794</v>
      </c>
    </row>
    <row r="56" spans="1:11" ht="15.75">
      <c r="A56" s="12"/>
      <c r="B56" s="6" t="s">
        <v>35</v>
      </c>
      <c r="C56" s="13"/>
      <c r="D56" s="13"/>
      <c r="E56" s="14"/>
      <c r="F56" s="14"/>
      <c r="G56" s="14"/>
      <c r="H56" s="14"/>
      <c r="I56" s="14"/>
      <c r="J56" s="4"/>
      <c r="K56" s="5"/>
    </row>
    <row r="57" spans="1:11" ht="15">
      <c r="A57" s="2" t="s">
        <v>32</v>
      </c>
      <c r="B57" s="14"/>
      <c r="C57" s="14"/>
      <c r="D57" s="14"/>
      <c r="E57" s="14"/>
      <c r="F57" s="14"/>
      <c r="G57" s="14"/>
      <c r="H57" s="14"/>
      <c r="I57" s="14"/>
      <c r="J57" s="4"/>
      <c r="K57" s="17" t="s">
        <v>71</v>
      </c>
    </row>
    <row r="58" spans="1:11" ht="15">
      <c r="A58" s="2" t="s">
        <v>33</v>
      </c>
      <c r="B58" s="14"/>
      <c r="C58" s="14"/>
      <c r="D58" s="14"/>
      <c r="E58" s="14"/>
      <c r="F58" s="14"/>
      <c r="G58" s="14"/>
      <c r="H58" s="14"/>
      <c r="I58" s="14"/>
      <c r="J58" s="4"/>
      <c r="K58" s="8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8"/>
    </row>
    <row r="60" spans="1:11" ht="15">
      <c r="A60" s="2" t="s">
        <v>34</v>
      </c>
      <c r="B60" s="14"/>
      <c r="C60" s="14"/>
      <c r="D60" s="14"/>
      <c r="E60" s="14"/>
      <c r="F60" s="14"/>
      <c r="G60" s="14"/>
      <c r="H60" s="14"/>
      <c r="I60" s="14"/>
      <c r="J60" s="4"/>
      <c r="K60" s="5"/>
    </row>
    <row r="62" spans="1:9" ht="15">
      <c r="A62" s="1"/>
      <c r="B62" s="1" t="s">
        <v>23</v>
      </c>
      <c r="C62" s="1"/>
      <c r="D62" s="1"/>
      <c r="E62" s="1"/>
      <c r="F62" s="1"/>
      <c r="G62" s="1"/>
      <c r="H62" s="1"/>
      <c r="I62" s="1"/>
    </row>
    <row r="63" spans="1:9" ht="15">
      <c r="A63" s="1"/>
      <c r="B63" s="1" t="s">
        <v>80</v>
      </c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12" ht="15">
      <c r="A65" s="2" t="s">
        <v>81</v>
      </c>
      <c r="B65" s="3"/>
      <c r="C65" s="3"/>
      <c r="D65" s="3"/>
      <c r="E65" s="3"/>
      <c r="F65" s="3"/>
      <c r="G65" s="3"/>
      <c r="H65" s="3"/>
      <c r="I65" s="3"/>
      <c r="J65" s="4"/>
      <c r="K65" s="15" t="s">
        <v>71</v>
      </c>
      <c r="L65" s="18"/>
    </row>
    <row r="66" spans="1:11" ht="15">
      <c r="A66" s="2" t="s">
        <v>82</v>
      </c>
      <c r="B66" s="3"/>
      <c r="C66" s="3"/>
      <c r="D66" s="3"/>
      <c r="E66" s="3"/>
      <c r="F66" s="3"/>
      <c r="G66" s="3"/>
      <c r="H66" s="3"/>
      <c r="I66" s="3"/>
      <c r="J66" s="4"/>
      <c r="K66" s="17">
        <f>K36+K39-K55</f>
        <v>1988.2060000000001</v>
      </c>
    </row>
    <row r="67" spans="1:11" ht="15">
      <c r="A67" s="2" t="s">
        <v>0</v>
      </c>
      <c r="B67" s="3"/>
      <c r="C67" s="3"/>
      <c r="D67" s="3"/>
      <c r="E67" s="3"/>
      <c r="F67" s="3"/>
      <c r="G67" s="3"/>
      <c r="H67" s="3"/>
      <c r="I67" s="3"/>
      <c r="J67" s="4"/>
      <c r="K67" s="16">
        <f>K37</f>
        <v>383.8</v>
      </c>
    </row>
    <row r="68" spans="1:11" ht="15">
      <c r="A68" s="2" t="s">
        <v>1</v>
      </c>
      <c r="B68" s="3"/>
      <c r="C68" s="3"/>
      <c r="D68" s="3"/>
      <c r="E68" s="3"/>
      <c r="F68" s="3"/>
      <c r="G68" s="3"/>
      <c r="H68" s="3"/>
      <c r="I68" s="3"/>
      <c r="J68" s="4"/>
      <c r="K68" s="16">
        <f>K38</f>
        <v>8</v>
      </c>
    </row>
    <row r="69" spans="1:11" ht="15">
      <c r="A69" s="2" t="s">
        <v>83</v>
      </c>
      <c r="B69" s="3"/>
      <c r="C69" s="3"/>
      <c r="D69" s="3"/>
      <c r="E69" s="3"/>
      <c r="F69" s="3"/>
      <c r="G69" s="3"/>
      <c r="H69" s="3"/>
      <c r="I69" s="3"/>
      <c r="J69" s="4"/>
      <c r="K69" s="16">
        <f>K39</f>
        <v>6909</v>
      </c>
    </row>
    <row r="70" spans="1:11" ht="15">
      <c r="A70" s="2" t="s">
        <v>84</v>
      </c>
      <c r="B70" s="3"/>
      <c r="C70" s="3"/>
      <c r="D70" s="3"/>
      <c r="E70" s="3"/>
      <c r="F70" s="3"/>
      <c r="G70" s="3"/>
      <c r="H70" s="3"/>
      <c r="I70" s="3"/>
      <c r="J70" s="4"/>
      <c r="K70" s="16">
        <v>1094</v>
      </c>
    </row>
    <row r="71" spans="1:11" ht="15.75">
      <c r="A71" s="2"/>
      <c r="B71" s="6" t="s">
        <v>2</v>
      </c>
      <c r="C71" s="6"/>
      <c r="D71" s="3"/>
      <c r="E71" s="3"/>
      <c r="F71" s="3"/>
      <c r="G71" s="3"/>
      <c r="H71" s="3"/>
      <c r="I71" s="3"/>
      <c r="J71" s="4"/>
      <c r="K71" s="16"/>
    </row>
    <row r="72" spans="1:11" ht="15">
      <c r="A72" s="2" t="s">
        <v>46</v>
      </c>
      <c r="B72" s="3"/>
      <c r="C72" s="3"/>
      <c r="D72" s="3"/>
      <c r="E72" s="3"/>
      <c r="F72" s="3"/>
      <c r="G72" s="3"/>
      <c r="H72" s="3"/>
      <c r="I72" s="3"/>
      <c r="J72" s="4"/>
      <c r="K72" s="17">
        <f>K42</f>
        <v>4318</v>
      </c>
    </row>
    <row r="73" spans="1:11" ht="15">
      <c r="A73" s="2" t="s">
        <v>47</v>
      </c>
      <c r="B73" s="3"/>
      <c r="C73" s="3"/>
      <c r="D73" s="3"/>
      <c r="E73" s="3"/>
      <c r="F73" s="3"/>
      <c r="G73" s="3"/>
      <c r="H73" s="3"/>
      <c r="I73" s="3"/>
      <c r="J73" s="4"/>
      <c r="K73" s="17">
        <f>K43</f>
        <v>241.79399999999998</v>
      </c>
    </row>
    <row r="74" spans="1:11" ht="15.75">
      <c r="A74" s="7" t="s">
        <v>3</v>
      </c>
      <c r="B74" s="6"/>
      <c r="C74" s="6"/>
      <c r="D74" s="6"/>
      <c r="E74" s="6"/>
      <c r="F74" s="6"/>
      <c r="G74" s="6"/>
      <c r="H74" s="6"/>
      <c r="I74" s="3"/>
      <c r="J74" s="4"/>
      <c r="K74" s="17">
        <f>Лист2!K76+Лист2!W76+Лист2!AI76</f>
        <v>564</v>
      </c>
    </row>
    <row r="75" spans="1:11" ht="15">
      <c r="A75" s="2" t="s">
        <v>4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5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2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9" t="s">
        <v>8</v>
      </c>
      <c r="B79" s="10"/>
      <c r="C79" s="10"/>
      <c r="D79" s="10"/>
      <c r="E79" s="10"/>
      <c r="F79" s="10"/>
      <c r="G79" s="10"/>
      <c r="H79" s="10"/>
      <c r="I79" s="10"/>
      <c r="J79" s="11"/>
      <c r="K79" s="5"/>
    </row>
    <row r="80" spans="1:11" ht="15">
      <c r="A80" s="2" t="s">
        <v>9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9" t="s">
        <v>11</v>
      </c>
      <c r="B82" s="10"/>
      <c r="C82" s="10"/>
      <c r="D82" s="10"/>
      <c r="E82" s="10"/>
      <c r="F82" s="10"/>
      <c r="G82" s="10"/>
      <c r="H82" s="10"/>
      <c r="I82" s="10"/>
      <c r="J82" s="11"/>
      <c r="K82" s="5"/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8"/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17">
        <f>K72+K73+K74</f>
        <v>5123.794</v>
      </c>
    </row>
    <row r="86" spans="1:11" ht="15.75">
      <c r="A86" s="12"/>
      <c r="B86" s="6" t="s">
        <v>15</v>
      </c>
      <c r="C86" s="13"/>
      <c r="D86" s="13"/>
      <c r="E86" s="14"/>
      <c r="F86" s="14"/>
      <c r="G86" s="14"/>
      <c r="H86" s="14"/>
      <c r="I86" s="14"/>
      <c r="J86" s="4"/>
      <c r="K86" s="5"/>
    </row>
    <row r="87" spans="1:11" ht="15">
      <c r="A87" s="2" t="s">
        <v>16</v>
      </c>
      <c r="B87" s="14"/>
      <c r="C87" s="14"/>
      <c r="D87" s="14"/>
      <c r="E87" s="14"/>
      <c r="F87" s="14"/>
      <c r="G87" s="14"/>
      <c r="H87" s="14"/>
      <c r="I87" s="14"/>
      <c r="J87" s="4"/>
      <c r="K87" s="8"/>
    </row>
    <row r="88" spans="1:11" ht="15">
      <c r="A88" s="2" t="s">
        <v>17</v>
      </c>
      <c r="B88" s="14"/>
      <c r="C88" s="14"/>
      <c r="D88" s="14"/>
      <c r="E88" s="14"/>
      <c r="F88" s="14"/>
      <c r="G88" s="14"/>
      <c r="H88" s="14"/>
      <c r="I88" s="14"/>
      <c r="J88" s="4"/>
      <c r="K88" s="8"/>
    </row>
    <row r="89" spans="1:11" ht="15">
      <c r="A89" s="2" t="s">
        <v>22</v>
      </c>
      <c r="B89" s="14"/>
      <c r="C89" s="14"/>
      <c r="D89" s="14"/>
      <c r="E89" s="14"/>
      <c r="F89" s="14"/>
      <c r="G89" s="14"/>
      <c r="H89" s="14"/>
      <c r="I89" s="14"/>
      <c r="J89" s="4"/>
      <c r="K89" s="8"/>
    </row>
    <row r="90" spans="1:11" ht="15">
      <c r="A90" s="2" t="s">
        <v>19</v>
      </c>
      <c r="B90" s="14"/>
      <c r="C90" s="14"/>
      <c r="D90" s="14"/>
      <c r="E90" s="14"/>
      <c r="F90" s="14"/>
      <c r="G90" s="14"/>
      <c r="H90" s="14"/>
      <c r="I90" s="14"/>
      <c r="J90" s="4"/>
      <c r="K90" s="5"/>
    </row>
    <row r="91" spans="1:11" ht="15">
      <c r="A91" s="2" t="s">
        <v>20</v>
      </c>
      <c r="B91" s="14"/>
      <c r="C91" s="14"/>
      <c r="D91" s="14"/>
      <c r="E91" s="14"/>
      <c r="F91" s="14"/>
      <c r="G91" s="14"/>
      <c r="H91" s="14"/>
      <c r="I91" s="14"/>
      <c r="J91" s="4"/>
      <c r="K91" s="5"/>
    </row>
    <row r="92" spans="1:11" ht="15">
      <c r="A92" s="2" t="s">
        <v>21</v>
      </c>
      <c r="B92" s="14"/>
      <c r="C92" s="14"/>
      <c r="D92" s="14"/>
      <c r="E92" s="14"/>
      <c r="F92" s="14"/>
      <c r="G92" s="14"/>
      <c r="H92" s="14"/>
      <c r="I92" s="14"/>
      <c r="J92" s="4"/>
      <c r="K92" s="5"/>
    </row>
    <row r="94" spans="1:9" ht="15">
      <c r="A94" s="1"/>
      <c r="B94" s="1" t="s">
        <v>23</v>
      </c>
      <c r="C94" s="1"/>
      <c r="D94" s="1"/>
      <c r="E94" s="1"/>
      <c r="F94" s="1"/>
      <c r="G94" s="1"/>
      <c r="H94" s="1"/>
      <c r="I94" s="1"/>
    </row>
    <row r="95" spans="1:9" ht="15">
      <c r="A95" s="1"/>
      <c r="B95" s="1" t="s">
        <v>85</v>
      </c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12" ht="15">
      <c r="A97" s="2" t="s">
        <v>86</v>
      </c>
      <c r="B97" s="3"/>
      <c r="C97" s="3"/>
      <c r="D97" s="3"/>
      <c r="E97" s="3"/>
      <c r="F97" s="3"/>
      <c r="G97" s="3"/>
      <c r="H97" s="3"/>
      <c r="I97" s="3"/>
      <c r="J97" s="4"/>
      <c r="K97" s="15" t="s">
        <v>71</v>
      </c>
      <c r="L97" s="18"/>
    </row>
    <row r="98" spans="1:11" ht="15">
      <c r="A98" s="2" t="s">
        <v>87</v>
      </c>
      <c r="B98" s="3"/>
      <c r="C98" s="3"/>
      <c r="D98" s="3"/>
      <c r="E98" s="3"/>
      <c r="F98" s="3"/>
      <c r="G98" s="3"/>
      <c r="H98" s="3"/>
      <c r="I98" s="3"/>
      <c r="J98" s="4"/>
      <c r="K98" s="17">
        <f>K66+K69-K85</f>
        <v>3773.4120000000003</v>
      </c>
    </row>
    <row r="99" spans="1:11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K67</f>
        <v>383.8</v>
      </c>
    </row>
    <row r="100" spans="1:11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6">
        <f>K68</f>
        <v>8</v>
      </c>
    </row>
    <row r="101" spans="1:11" ht="15">
      <c r="A101" s="2" t="s">
        <v>88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K69</f>
        <v>6909</v>
      </c>
    </row>
    <row r="102" spans="1:11" ht="15">
      <c r="A102" s="2" t="s">
        <v>89</v>
      </c>
      <c r="B102" s="3"/>
      <c r="C102" s="3"/>
      <c r="D102" s="3"/>
      <c r="E102" s="3"/>
      <c r="F102" s="3"/>
      <c r="G102" s="3"/>
      <c r="H102" s="3"/>
      <c r="I102" s="3"/>
      <c r="J102" s="4"/>
      <c r="K102" s="16"/>
    </row>
    <row r="103" spans="1:11" ht="15.75">
      <c r="A103" s="2"/>
      <c r="B103" s="6" t="s">
        <v>2</v>
      </c>
      <c r="C103" s="6"/>
      <c r="D103" s="3"/>
      <c r="E103" s="3"/>
      <c r="F103" s="3"/>
      <c r="G103" s="3"/>
      <c r="H103" s="3"/>
      <c r="I103" s="3"/>
      <c r="J103" s="4"/>
      <c r="K103" s="16"/>
    </row>
    <row r="104" spans="1:11" ht="15">
      <c r="A104" s="2" t="s">
        <v>46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K72</f>
        <v>4318</v>
      </c>
    </row>
    <row r="105" spans="1:11" ht="15">
      <c r="A105" s="2" t="s">
        <v>47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K73</f>
        <v>241.79399999999998</v>
      </c>
    </row>
    <row r="106" spans="1:11" ht="15.75">
      <c r="A106" s="7" t="s">
        <v>3</v>
      </c>
      <c r="B106" s="6"/>
      <c r="C106" s="6"/>
      <c r="D106" s="6"/>
      <c r="E106" s="6"/>
      <c r="F106" s="6"/>
      <c r="G106" s="6"/>
      <c r="H106" s="6"/>
      <c r="I106" s="3"/>
      <c r="J106" s="4"/>
      <c r="K106" s="17">
        <f>Лист2!AI107+Лист2!W107+Лист2!K107</f>
        <v>525</v>
      </c>
    </row>
    <row r="107" spans="1:11" ht="15">
      <c r="A107" s="2" t="s">
        <v>4</v>
      </c>
      <c r="B107" s="3"/>
      <c r="C107" s="3"/>
      <c r="D107" s="3"/>
      <c r="E107" s="3"/>
      <c r="F107" s="3"/>
      <c r="G107" s="3"/>
      <c r="H107" s="3"/>
      <c r="I107" s="3"/>
      <c r="J107" s="4"/>
      <c r="K107" s="5"/>
    </row>
    <row r="108" spans="1:11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</row>
    <row r="109" spans="1:11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</row>
    <row r="110" spans="1:11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</row>
    <row r="111" spans="1:11" ht="15">
      <c r="A111" s="9" t="s">
        <v>8</v>
      </c>
      <c r="B111" s="10"/>
      <c r="C111" s="10"/>
      <c r="D111" s="10"/>
      <c r="E111" s="10"/>
      <c r="F111" s="10"/>
      <c r="G111" s="10"/>
      <c r="H111" s="10"/>
      <c r="I111" s="10"/>
      <c r="J111" s="11"/>
      <c r="K111" s="5"/>
    </row>
    <row r="112" spans="1:11" ht="15">
      <c r="A112" s="2" t="s">
        <v>9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9" t="s">
        <v>11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</row>
    <row r="115" spans="1:11" ht="15">
      <c r="A115" s="2" t="s">
        <v>12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8"/>
    </row>
    <row r="117" spans="1:11" ht="15">
      <c r="A117" s="9" t="s">
        <v>14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17">
        <f>K104+K105+K106</f>
        <v>5084.794</v>
      </c>
    </row>
    <row r="118" spans="1:11" ht="15.75">
      <c r="A118" s="12"/>
      <c r="B118" s="6" t="s">
        <v>15</v>
      </c>
      <c r="C118" s="13"/>
      <c r="D118" s="13"/>
      <c r="E118" s="14"/>
      <c r="F118" s="14"/>
      <c r="G118" s="14"/>
      <c r="H118" s="14"/>
      <c r="I118" s="14"/>
      <c r="J118" s="4"/>
      <c r="K118" s="5"/>
    </row>
    <row r="119" spans="1:11" ht="15">
      <c r="A119" s="2" t="s">
        <v>16</v>
      </c>
      <c r="B119" s="14"/>
      <c r="C119" s="14"/>
      <c r="D119" s="14"/>
      <c r="E119" s="14"/>
      <c r="F119" s="14"/>
      <c r="G119" s="14"/>
      <c r="H119" s="14"/>
      <c r="I119" s="14"/>
      <c r="J119" s="4"/>
      <c r="K119" s="8"/>
    </row>
    <row r="120" spans="1:11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8"/>
    </row>
    <row r="121" spans="1:11" ht="15">
      <c r="A121" s="2" t="s">
        <v>22</v>
      </c>
      <c r="B121" s="14"/>
      <c r="C121" s="14"/>
      <c r="D121" s="14"/>
      <c r="E121" s="14"/>
      <c r="F121" s="14"/>
      <c r="G121" s="14"/>
      <c r="H121" s="14"/>
      <c r="I121" s="14"/>
      <c r="J121" s="4"/>
      <c r="K121" s="8"/>
    </row>
    <row r="122" spans="1:11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5"/>
    </row>
    <row r="123" spans="1:11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</row>
    <row r="126" spans="1:12" ht="15">
      <c r="A126" s="23" t="s">
        <v>111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17">
        <f>K8*4-K4</f>
        <v>25310</v>
      </c>
      <c r="L126" s="18"/>
    </row>
    <row r="127" spans="1:11" ht="15">
      <c r="A127" s="24" t="s">
        <v>112</v>
      </c>
      <c r="B127" s="25"/>
      <c r="C127" s="25"/>
      <c r="D127" s="25"/>
      <c r="E127" s="25"/>
      <c r="F127" s="25"/>
      <c r="G127" s="25"/>
      <c r="H127" s="25"/>
      <c r="I127" s="25"/>
      <c r="J127" s="11"/>
      <c r="K127" s="17">
        <f>K117+K85+K55+K24</f>
        <v>19711.926</v>
      </c>
    </row>
    <row r="128" spans="1:11" ht="15">
      <c r="A128" s="23" t="s">
        <v>53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17"/>
    </row>
    <row r="129" spans="1:11" ht="15.75">
      <c r="A129" s="7" t="s">
        <v>27</v>
      </c>
      <c r="B129" s="14"/>
      <c r="C129" s="14"/>
      <c r="D129" s="14"/>
      <c r="E129" s="14"/>
      <c r="F129" s="14"/>
      <c r="G129" s="14"/>
      <c r="H129" s="14"/>
      <c r="I129" s="14"/>
      <c r="J129" s="4"/>
      <c r="K129" s="17">
        <f>K104*4</f>
        <v>17272</v>
      </c>
    </row>
    <row r="130" spans="1:11" ht="15.75">
      <c r="A130" s="7" t="s">
        <v>45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17">
        <f>K105*4</f>
        <v>967.1759999999999</v>
      </c>
    </row>
    <row r="131" spans="1:12" ht="15.75">
      <c r="A131" s="26" t="s">
        <v>25</v>
      </c>
      <c r="B131" s="25"/>
      <c r="C131" s="25"/>
      <c r="D131" s="25"/>
      <c r="E131" s="25"/>
      <c r="F131" s="25"/>
      <c r="G131" s="25"/>
      <c r="H131" s="25"/>
      <c r="I131" s="25"/>
      <c r="J131" s="11"/>
      <c r="K131" s="17">
        <f>K106+K74+K44</f>
        <v>1473</v>
      </c>
      <c r="L131" s="18"/>
    </row>
    <row r="132" spans="1:11" ht="15.75">
      <c r="A132" s="26" t="s">
        <v>26</v>
      </c>
      <c r="B132" s="25"/>
      <c r="C132" s="25"/>
      <c r="D132" s="25"/>
      <c r="E132" s="25"/>
      <c r="F132" s="25"/>
      <c r="G132" s="25"/>
      <c r="H132" s="25"/>
      <c r="I132" s="25"/>
      <c r="J132" s="11"/>
      <c r="K132" s="17"/>
    </row>
    <row r="133" spans="1:12" ht="15">
      <c r="A133" s="2" t="s">
        <v>90</v>
      </c>
      <c r="B133" s="3"/>
      <c r="C133" s="3"/>
      <c r="D133" s="3"/>
      <c r="E133" s="3"/>
      <c r="F133" s="3"/>
      <c r="G133" s="3"/>
      <c r="H133" s="3"/>
      <c r="I133" s="3"/>
      <c r="J133" s="4"/>
      <c r="K133" s="16"/>
      <c r="L133" s="22"/>
    </row>
    <row r="134" spans="1:11" ht="15">
      <c r="A134" s="2" t="s">
        <v>91</v>
      </c>
      <c r="B134" s="3"/>
      <c r="C134" s="3"/>
      <c r="D134" s="3"/>
      <c r="E134" s="3"/>
      <c r="F134" s="3"/>
      <c r="G134" s="3"/>
      <c r="H134" s="3"/>
      <c r="I134" s="3"/>
      <c r="J134" s="4"/>
      <c r="K134" s="17">
        <f>K126-K127</f>
        <v>5598.0740000000005</v>
      </c>
    </row>
    <row r="135" spans="1:11" ht="15">
      <c r="A135" s="2" t="s">
        <v>92</v>
      </c>
      <c r="B135" s="3"/>
      <c r="C135" s="3"/>
      <c r="D135" s="3"/>
      <c r="E135" s="3"/>
      <c r="F135" s="3"/>
      <c r="G135" s="3"/>
      <c r="H135" s="3"/>
      <c r="I135" s="3"/>
      <c r="J135" s="4"/>
      <c r="K135" s="16">
        <v>257</v>
      </c>
    </row>
    <row r="136" spans="1:11" ht="15">
      <c r="A136" s="2" t="s">
        <v>93</v>
      </c>
      <c r="B136" s="3"/>
      <c r="C136" s="3"/>
      <c r="D136" s="3"/>
      <c r="E136" s="3"/>
      <c r="F136" s="3"/>
      <c r="G136" s="3"/>
      <c r="H136" s="3"/>
      <c r="I136" s="3"/>
      <c r="J136" s="4"/>
      <c r="K136" s="16">
        <v>1329</v>
      </c>
    </row>
    <row r="137" spans="1:11" ht="15">
      <c r="A137" s="27" t="s">
        <v>94</v>
      </c>
      <c r="B137" s="28"/>
      <c r="C137" s="28"/>
      <c r="D137" s="28"/>
      <c r="E137" s="28"/>
      <c r="F137" s="28"/>
      <c r="G137" s="28"/>
      <c r="H137" s="28"/>
      <c r="I137" s="28"/>
      <c r="J137" s="29"/>
      <c r="K137" s="16">
        <v>1318</v>
      </c>
    </row>
    <row r="138" spans="1:11" ht="15">
      <c r="A138" s="2" t="s">
        <v>95</v>
      </c>
      <c r="B138" s="14"/>
      <c r="C138" s="14"/>
      <c r="D138" s="14"/>
      <c r="E138" s="14"/>
      <c r="F138" s="14"/>
      <c r="G138" s="14"/>
      <c r="H138" s="14"/>
      <c r="I138" s="14"/>
      <c r="J138" s="4"/>
      <c r="K138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Q92">
      <selection activeCell="AI119" sqref="AI119"/>
    </sheetView>
  </sheetViews>
  <sheetFormatPr defaultColWidth="9.00390625" defaultRowHeight="12.75"/>
  <cols>
    <col min="10" max="10" width="18.0039062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54</v>
      </c>
      <c r="C2" s="1"/>
      <c r="D2" s="1"/>
      <c r="E2" s="1"/>
      <c r="F2" s="1"/>
      <c r="G2" s="1"/>
      <c r="H2" s="1"/>
      <c r="I2" s="1"/>
      <c r="M2" s="1"/>
      <c r="N2" s="1" t="s">
        <v>59</v>
      </c>
      <c r="O2" s="1"/>
      <c r="P2" s="1"/>
      <c r="Q2" s="1"/>
      <c r="R2" s="1"/>
      <c r="S2" s="1"/>
      <c r="T2" s="1"/>
      <c r="U2" s="1"/>
      <c r="Y2" s="1"/>
      <c r="Z2" s="1" t="s">
        <v>64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55</v>
      </c>
      <c r="B4" s="3"/>
      <c r="C4" s="3"/>
      <c r="D4" s="3"/>
      <c r="E4" s="3"/>
      <c r="F4" s="3"/>
      <c r="G4" s="3"/>
      <c r="H4" s="3"/>
      <c r="I4" s="3"/>
      <c r="J4" s="4"/>
      <c r="K4" s="15">
        <v>2326</v>
      </c>
      <c r="M4" s="2" t="s">
        <v>60</v>
      </c>
      <c r="N4" s="3"/>
      <c r="O4" s="3"/>
      <c r="P4" s="3"/>
      <c r="Q4" s="3"/>
      <c r="R4" s="3"/>
      <c r="S4" s="3"/>
      <c r="T4" s="3"/>
      <c r="U4" s="3"/>
      <c r="V4" s="4"/>
      <c r="W4" s="15">
        <v>1543</v>
      </c>
      <c r="X4" s="22"/>
      <c r="Y4" s="2" t="s">
        <v>65</v>
      </c>
      <c r="Z4" s="3"/>
      <c r="AA4" s="3"/>
      <c r="AB4" s="3"/>
      <c r="AC4" s="3"/>
      <c r="AD4" s="3"/>
      <c r="AE4" s="3"/>
      <c r="AF4" s="3"/>
      <c r="AG4" s="3"/>
      <c r="AH4" s="4"/>
      <c r="AI4" s="15">
        <v>760</v>
      </c>
      <c r="AJ4" s="18"/>
    </row>
    <row r="5" spans="1:35" ht="15">
      <c r="A5" s="2" t="s">
        <v>56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61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66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9">
        <v>383.8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9">
        <v>383.8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9">
        <f>W6</f>
        <v>383.8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6"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6">
        <f>W7</f>
        <v>8</v>
      </c>
    </row>
    <row r="8" spans="1:35" ht="15">
      <c r="A8" s="2" t="s">
        <v>57</v>
      </c>
      <c r="B8" s="3"/>
      <c r="C8" s="3"/>
      <c r="D8" s="3"/>
      <c r="E8" s="3"/>
      <c r="F8" s="3"/>
      <c r="G8" s="3"/>
      <c r="H8" s="3"/>
      <c r="I8" s="3"/>
      <c r="J8" s="4"/>
      <c r="K8" s="19">
        <v>6</v>
      </c>
      <c r="M8" s="2" t="s">
        <v>62</v>
      </c>
      <c r="N8" s="3"/>
      <c r="O8" s="3"/>
      <c r="P8" s="3"/>
      <c r="Q8" s="3"/>
      <c r="R8" s="3"/>
      <c r="S8" s="3"/>
      <c r="T8" s="3"/>
      <c r="U8" s="3"/>
      <c r="V8" s="4"/>
      <c r="W8" s="19">
        <v>6</v>
      </c>
      <c r="Y8" s="2" t="s">
        <v>62</v>
      </c>
      <c r="Z8" s="3"/>
      <c r="AA8" s="3"/>
      <c r="AB8" s="3"/>
      <c r="AC8" s="3"/>
      <c r="AD8" s="3"/>
      <c r="AE8" s="3"/>
      <c r="AF8" s="3"/>
      <c r="AG8" s="3"/>
      <c r="AH8" s="4"/>
      <c r="AI8" s="19">
        <f>W8</f>
        <v>6</v>
      </c>
    </row>
    <row r="9" spans="1:35" ht="15">
      <c r="A9" s="2" t="s">
        <v>58</v>
      </c>
      <c r="B9" s="3"/>
      <c r="C9" s="3"/>
      <c r="D9" s="3"/>
      <c r="E9" s="3"/>
      <c r="F9" s="3"/>
      <c r="G9" s="3"/>
      <c r="H9" s="3"/>
      <c r="I9" s="3"/>
      <c r="J9" s="4"/>
      <c r="K9" s="17">
        <f>K6*K8</f>
        <v>2302.8</v>
      </c>
      <c r="M9" s="2" t="s">
        <v>63</v>
      </c>
      <c r="N9" s="3"/>
      <c r="O9" s="3"/>
      <c r="P9" s="3"/>
      <c r="Q9" s="3"/>
      <c r="R9" s="3"/>
      <c r="S9" s="3"/>
      <c r="T9" s="3"/>
      <c r="U9" s="3"/>
      <c r="V9" s="4"/>
      <c r="W9" s="17">
        <f>W6*W8</f>
        <v>2302.8</v>
      </c>
      <c r="Y9" s="2" t="s">
        <v>67</v>
      </c>
      <c r="Z9" s="3"/>
      <c r="AA9" s="3"/>
      <c r="AB9" s="3"/>
      <c r="AC9" s="3"/>
      <c r="AD9" s="3"/>
      <c r="AE9" s="3"/>
      <c r="AF9" s="3"/>
      <c r="AG9" s="3"/>
      <c r="AH9" s="4"/>
      <c r="AI9" s="17">
        <f>W9</f>
        <v>2302.8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27</v>
      </c>
      <c r="B11" s="3"/>
      <c r="C11" s="3"/>
      <c r="D11" s="3"/>
      <c r="E11" s="3"/>
      <c r="F11" s="3"/>
      <c r="G11" s="3"/>
      <c r="H11" s="3"/>
      <c r="I11" s="3"/>
      <c r="J11" s="4"/>
      <c r="K11" s="17">
        <f>K6*3.75</f>
        <v>1439.25</v>
      </c>
      <c r="M11" s="7" t="s">
        <v>27</v>
      </c>
      <c r="N11" s="3"/>
      <c r="O11" s="3"/>
      <c r="P11" s="3"/>
      <c r="Q11" s="3"/>
      <c r="R11" s="3"/>
      <c r="S11" s="3"/>
      <c r="T11" s="3"/>
      <c r="U11" s="3"/>
      <c r="V11" s="4"/>
      <c r="W11" s="17">
        <f>W6*3.75</f>
        <v>1439.25</v>
      </c>
      <c r="Y11" s="7" t="s">
        <v>27</v>
      </c>
      <c r="Z11" s="3"/>
      <c r="AA11" s="3"/>
      <c r="AB11" s="3"/>
      <c r="AC11" s="3"/>
      <c r="AD11" s="3"/>
      <c r="AE11" s="3"/>
      <c r="AF11" s="3"/>
      <c r="AG11" s="3"/>
      <c r="AH11" s="4"/>
      <c r="AI11" s="17">
        <f>W11</f>
        <v>1439.25</v>
      </c>
    </row>
    <row r="12" spans="1:35" ht="15.75">
      <c r="A12" s="7" t="s">
        <v>28</v>
      </c>
      <c r="B12" s="3"/>
      <c r="C12" s="3"/>
      <c r="D12" s="3"/>
      <c r="E12" s="3"/>
      <c r="F12" s="3"/>
      <c r="G12" s="3"/>
      <c r="H12" s="3"/>
      <c r="I12" s="3"/>
      <c r="J12" s="4"/>
      <c r="K12" s="17">
        <f>K6*0.21</f>
        <v>80.598</v>
      </c>
      <c r="M12" s="7" t="s">
        <v>28</v>
      </c>
      <c r="N12" s="3"/>
      <c r="O12" s="3"/>
      <c r="P12" s="3"/>
      <c r="Q12" s="3"/>
      <c r="R12" s="3"/>
      <c r="S12" s="3"/>
      <c r="T12" s="3"/>
      <c r="U12" s="3"/>
      <c r="V12" s="4"/>
      <c r="W12" s="17">
        <f>K12</f>
        <v>80.598</v>
      </c>
      <c r="Y12" s="7" t="s">
        <v>28</v>
      </c>
      <c r="Z12" s="3"/>
      <c r="AA12" s="3"/>
      <c r="AB12" s="3"/>
      <c r="AC12" s="3"/>
      <c r="AD12" s="3"/>
      <c r="AE12" s="3"/>
      <c r="AF12" s="3"/>
      <c r="AG12" s="3"/>
      <c r="AH12" s="4"/>
      <c r="AI12" s="17">
        <f>W12</f>
        <v>80.598</v>
      </c>
    </row>
    <row r="13" spans="1:35" ht="15.75">
      <c r="A13" s="7" t="s">
        <v>25</v>
      </c>
      <c r="B13" s="3"/>
      <c r="C13" s="3"/>
      <c r="D13" s="3"/>
      <c r="E13" s="3"/>
      <c r="F13" s="3"/>
      <c r="G13" s="3"/>
      <c r="H13" s="3"/>
      <c r="I13" s="3"/>
      <c r="J13" s="4"/>
      <c r="K13" s="17"/>
      <c r="M13" s="7" t="s">
        <v>25</v>
      </c>
      <c r="N13" s="3"/>
      <c r="O13" s="3"/>
      <c r="P13" s="3"/>
      <c r="Q13" s="3"/>
      <c r="R13" s="3"/>
      <c r="S13" s="3"/>
      <c r="T13" s="3"/>
      <c r="U13" s="3"/>
      <c r="V13" s="4"/>
      <c r="W13" s="17"/>
      <c r="Y13" s="7" t="s">
        <v>25</v>
      </c>
      <c r="Z13" s="3"/>
      <c r="AA13" s="3"/>
      <c r="AB13" s="3"/>
      <c r="AC13" s="3"/>
      <c r="AD13" s="3"/>
      <c r="AE13" s="3"/>
      <c r="AF13" s="3"/>
      <c r="AG13" s="3"/>
      <c r="AH13" s="4"/>
      <c r="AI13" s="17"/>
    </row>
    <row r="14" spans="1:35" ht="15.75">
      <c r="A14" s="7" t="s">
        <v>26</v>
      </c>
      <c r="B14" s="6"/>
      <c r="C14" s="6"/>
      <c r="D14" s="6"/>
      <c r="E14" s="6"/>
      <c r="F14" s="6"/>
      <c r="G14" s="6"/>
      <c r="H14" s="6"/>
      <c r="I14" s="3"/>
      <c r="J14" s="4"/>
      <c r="K14" s="16">
        <v>0</v>
      </c>
      <c r="M14" s="7" t="s">
        <v>26</v>
      </c>
      <c r="N14" s="6"/>
      <c r="O14" s="6"/>
      <c r="P14" s="6"/>
      <c r="Q14" s="6"/>
      <c r="R14" s="6"/>
      <c r="S14" s="6"/>
      <c r="T14" s="6"/>
      <c r="U14" s="3"/>
      <c r="V14" s="4"/>
      <c r="W14" s="16"/>
      <c r="Y14" s="7" t="s">
        <v>26</v>
      </c>
      <c r="Z14" s="6"/>
      <c r="AA14" s="6"/>
      <c r="AB14" s="6"/>
      <c r="AC14" s="6"/>
      <c r="AD14" s="6"/>
      <c r="AE14" s="6"/>
      <c r="AF14" s="6"/>
      <c r="AG14" s="3"/>
      <c r="AH14" s="4"/>
      <c r="AI14" s="16"/>
    </row>
    <row r="15" spans="1:35" ht="15">
      <c r="A15" s="2" t="s">
        <v>4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4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4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8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8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8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9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9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9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11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11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11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12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12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12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7">
        <f>K11+K12+K14</f>
        <v>1519.848</v>
      </c>
      <c r="M25" s="9" t="s">
        <v>14</v>
      </c>
      <c r="N25" s="10"/>
      <c r="O25" s="10"/>
      <c r="P25" s="10"/>
      <c r="Q25" s="10"/>
      <c r="R25" s="10"/>
      <c r="S25" s="10"/>
      <c r="T25" s="10"/>
      <c r="U25" s="10"/>
      <c r="V25" s="11"/>
      <c r="W25" s="17">
        <f>W11+W12</f>
        <v>1519.848</v>
      </c>
      <c r="Y25" s="9" t="s">
        <v>14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7">
        <f>AI11+AI12</f>
        <v>1519.848</v>
      </c>
    </row>
    <row r="26" spans="1:35" ht="15.75">
      <c r="A26" s="12"/>
      <c r="B26" s="6" t="s">
        <v>15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6" t="s">
        <v>15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6" t="s">
        <v>15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16</v>
      </c>
      <c r="B27" s="14"/>
      <c r="C27" s="14"/>
      <c r="D27" s="14"/>
      <c r="E27" s="14"/>
      <c r="F27" s="14"/>
      <c r="G27" s="14"/>
      <c r="H27" s="14"/>
      <c r="I27" s="14"/>
      <c r="J27" s="4"/>
      <c r="K27" s="8"/>
      <c r="M27" s="2" t="s">
        <v>16</v>
      </c>
      <c r="N27" s="14"/>
      <c r="O27" s="14"/>
      <c r="P27" s="14"/>
      <c r="Q27" s="14"/>
      <c r="R27" s="14"/>
      <c r="S27" s="14"/>
      <c r="T27" s="14"/>
      <c r="U27" s="14"/>
      <c r="V27" s="4"/>
      <c r="W27" s="8"/>
      <c r="Y27" s="2" t="s">
        <v>16</v>
      </c>
      <c r="Z27" s="14"/>
      <c r="AA27" s="14"/>
      <c r="AB27" s="14"/>
      <c r="AC27" s="14"/>
      <c r="AD27" s="14"/>
      <c r="AE27" s="14"/>
      <c r="AF27" s="14"/>
      <c r="AG27" s="14"/>
      <c r="AH27" s="4"/>
      <c r="AI27" s="8"/>
    </row>
    <row r="28" spans="1:35" ht="15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4"/>
      <c r="K28" s="8"/>
      <c r="M28" s="2" t="s">
        <v>17</v>
      </c>
      <c r="N28" s="14"/>
      <c r="O28" s="14"/>
      <c r="P28" s="14"/>
      <c r="Q28" s="14"/>
      <c r="R28" s="14"/>
      <c r="S28" s="14"/>
      <c r="T28" s="14"/>
      <c r="U28" s="14"/>
      <c r="V28" s="4"/>
      <c r="W28" s="8"/>
      <c r="Y28" s="2" t="s">
        <v>17</v>
      </c>
      <c r="Z28" s="14"/>
      <c r="AA28" s="14"/>
      <c r="AB28" s="14"/>
      <c r="AC28" s="14"/>
      <c r="AD28" s="14"/>
      <c r="AE28" s="14"/>
      <c r="AF28" s="14"/>
      <c r="AG28" s="14"/>
      <c r="AH28" s="4"/>
      <c r="AI28" s="8"/>
    </row>
    <row r="29" spans="1:35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8"/>
      <c r="M29" s="2" t="s">
        <v>18</v>
      </c>
      <c r="N29" s="14"/>
      <c r="O29" s="14"/>
      <c r="P29" s="14"/>
      <c r="Q29" s="14"/>
      <c r="R29" s="14"/>
      <c r="S29" s="14"/>
      <c r="T29" s="14"/>
      <c r="U29" s="14"/>
      <c r="V29" s="4"/>
      <c r="W29" s="8"/>
      <c r="Y29" s="2" t="s">
        <v>18</v>
      </c>
      <c r="Z29" s="14"/>
      <c r="AA29" s="14"/>
      <c r="AB29" s="14"/>
      <c r="AC29" s="14"/>
      <c r="AD29" s="14"/>
      <c r="AE29" s="14"/>
      <c r="AF29" s="14"/>
      <c r="AG29" s="14"/>
      <c r="AH29" s="4"/>
      <c r="AI29" s="8"/>
    </row>
    <row r="30" spans="1:35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19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19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20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20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20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21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21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21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0" t="s">
        <v>68</v>
      </c>
      <c r="F34" s="1"/>
      <c r="G34" s="1"/>
      <c r="H34" s="1"/>
      <c r="I34" s="1"/>
      <c r="M34" s="1"/>
      <c r="N34" s="1"/>
      <c r="O34" s="1"/>
      <c r="P34" s="1"/>
      <c r="Q34" s="1"/>
      <c r="R34" s="30" t="s">
        <v>69</v>
      </c>
      <c r="S34" s="1"/>
      <c r="T34" s="1"/>
      <c r="U34" s="1"/>
      <c r="Y34" s="1"/>
      <c r="Z34" s="1"/>
      <c r="AA34" s="1"/>
      <c r="AB34" s="1"/>
      <c r="AC34" s="1"/>
      <c r="AD34" s="30" t="s">
        <v>70</v>
      </c>
      <c r="AE34" s="1"/>
      <c r="AF34" s="1"/>
      <c r="AG34" s="1"/>
    </row>
    <row r="35" spans="1:36" ht="15">
      <c r="A35" s="2" t="s">
        <v>29</v>
      </c>
      <c r="B35" s="3"/>
      <c r="C35" s="3"/>
      <c r="D35" s="3"/>
      <c r="E35" s="3"/>
      <c r="F35" s="3"/>
      <c r="G35" s="3"/>
      <c r="H35" s="3"/>
      <c r="I35" s="3"/>
      <c r="J35" s="4"/>
      <c r="K35" s="15"/>
      <c r="M35" s="2" t="s">
        <v>36</v>
      </c>
      <c r="N35" s="3"/>
      <c r="O35" s="3"/>
      <c r="P35" s="3"/>
      <c r="Q35" s="3"/>
      <c r="R35" s="3"/>
      <c r="S35" s="3"/>
      <c r="T35" s="3"/>
      <c r="U35" s="3"/>
      <c r="V35" s="4"/>
      <c r="W35" s="15"/>
      <c r="X35" s="18"/>
      <c r="Y35" s="2" t="s">
        <v>39</v>
      </c>
      <c r="Z35" s="3"/>
      <c r="AA35" s="3"/>
      <c r="AB35" s="3"/>
      <c r="AC35" s="3"/>
      <c r="AD35" s="3"/>
      <c r="AE35" s="3"/>
      <c r="AF35" s="3"/>
      <c r="AG35" s="3"/>
      <c r="AH35" s="4"/>
      <c r="AI35" s="15"/>
      <c r="AJ35" s="18"/>
    </row>
    <row r="36" spans="1:35" ht="15">
      <c r="A36" s="2" t="s">
        <v>30</v>
      </c>
      <c r="B36" s="3"/>
      <c r="C36" s="3"/>
      <c r="D36" s="3"/>
      <c r="E36" s="3"/>
      <c r="F36" s="3"/>
      <c r="G36" s="3"/>
      <c r="H36" s="3"/>
      <c r="I36" s="3"/>
      <c r="J36" s="4"/>
      <c r="K36" s="17">
        <f>AI9-AI4-AI25</f>
        <v>22.952000000000226</v>
      </c>
      <c r="M36" s="2" t="s">
        <v>37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805.9040000000005</v>
      </c>
      <c r="Y36" s="2" t="s">
        <v>40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1588.8560000000007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9">
        <v>383.8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9">
        <v>383.8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9">
        <f>W37</f>
        <v>383.8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6">
        <v>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6">
        <v>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8</v>
      </c>
    </row>
    <row r="39" spans="1:35" ht="15">
      <c r="A39" s="2" t="s">
        <v>24</v>
      </c>
      <c r="B39" s="3"/>
      <c r="C39" s="3"/>
      <c r="D39" s="3"/>
      <c r="E39" s="3"/>
      <c r="F39" s="3"/>
      <c r="G39" s="3"/>
      <c r="H39" s="3"/>
      <c r="I39" s="3"/>
      <c r="J39" s="4"/>
      <c r="K39" s="16">
        <v>6</v>
      </c>
      <c r="M39" s="2" t="s">
        <v>24</v>
      </c>
      <c r="N39" s="3"/>
      <c r="O39" s="3"/>
      <c r="P39" s="3"/>
      <c r="Q39" s="3"/>
      <c r="R39" s="3"/>
      <c r="S39" s="3"/>
      <c r="T39" s="3"/>
      <c r="U39" s="3"/>
      <c r="V39" s="4"/>
      <c r="W39" s="19">
        <v>6</v>
      </c>
      <c r="Y39" s="2" t="s">
        <v>24</v>
      </c>
      <c r="Z39" s="3"/>
      <c r="AA39" s="3"/>
      <c r="AB39" s="3"/>
      <c r="AC39" s="3"/>
      <c r="AD39" s="3"/>
      <c r="AE39" s="3"/>
      <c r="AF39" s="3"/>
      <c r="AG39" s="3"/>
      <c r="AH39" s="4"/>
      <c r="AI39" s="19">
        <f>W39</f>
        <v>6</v>
      </c>
    </row>
    <row r="40" spans="1:35" ht="15">
      <c r="A40" s="2" t="s">
        <v>31</v>
      </c>
      <c r="B40" s="3"/>
      <c r="C40" s="3"/>
      <c r="D40" s="3"/>
      <c r="E40" s="3"/>
      <c r="F40" s="3"/>
      <c r="G40" s="3"/>
      <c r="H40" s="3"/>
      <c r="I40" s="3"/>
      <c r="J40" s="4"/>
      <c r="K40" s="17">
        <f>K9</f>
        <v>2302.8</v>
      </c>
      <c r="M40" s="2" t="s">
        <v>38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2302.8</v>
      </c>
      <c r="Y40" s="2" t="s">
        <v>41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2302.8</v>
      </c>
    </row>
    <row r="41" spans="1:35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5"/>
      <c r="M41" s="2"/>
      <c r="N41" s="6" t="s">
        <v>2</v>
      </c>
      <c r="O41" s="6"/>
      <c r="P41" s="3"/>
      <c r="Q41" s="3"/>
      <c r="R41" s="3"/>
      <c r="S41" s="3"/>
      <c r="T41" s="3"/>
      <c r="U41" s="3"/>
      <c r="V41" s="4"/>
      <c r="W41" s="5"/>
      <c r="Y41" s="2"/>
      <c r="Z41" s="6" t="s">
        <v>2</v>
      </c>
      <c r="AA41" s="6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7" t="s">
        <v>27</v>
      </c>
      <c r="B42" s="3"/>
      <c r="C42" s="3"/>
      <c r="D42" s="3"/>
      <c r="E42" s="3"/>
      <c r="F42" s="3"/>
      <c r="G42" s="3"/>
      <c r="H42" s="3"/>
      <c r="I42" s="3"/>
      <c r="J42" s="4"/>
      <c r="K42" s="17">
        <f>K37*3.75</f>
        <v>1439.25</v>
      </c>
      <c r="M42" s="7" t="s">
        <v>27</v>
      </c>
      <c r="N42" s="3"/>
      <c r="O42" s="3"/>
      <c r="P42" s="3"/>
      <c r="Q42" s="3"/>
      <c r="R42" s="3"/>
      <c r="S42" s="3"/>
      <c r="T42" s="3"/>
      <c r="U42" s="3"/>
      <c r="V42" s="4"/>
      <c r="W42" s="17">
        <f>W37*3.75</f>
        <v>1439.25</v>
      </c>
      <c r="Y42" s="7" t="s">
        <v>27</v>
      </c>
      <c r="Z42" s="3"/>
      <c r="AA42" s="3"/>
      <c r="AB42" s="3"/>
      <c r="AC42" s="3"/>
      <c r="AD42" s="3"/>
      <c r="AE42" s="3"/>
      <c r="AF42" s="3"/>
      <c r="AG42" s="3"/>
      <c r="AH42" s="4"/>
      <c r="AI42" s="17">
        <f>W42</f>
        <v>1439.25</v>
      </c>
    </row>
    <row r="43" spans="1:35" ht="15.75">
      <c r="A43" s="7" t="s">
        <v>28</v>
      </c>
      <c r="B43" s="3"/>
      <c r="C43" s="3"/>
      <c r="D43" s="3"/>
      <c r="E43" s="3"/>
      <c r="F43" s="3"/>
      <c r="G43" s="3"/>
      <c r="H43" s="3"/>
      <c r="I43" s="3"/>
      <c r="J43" s="4"/>
      <c r="K43" s="17">
        <f>K37*0.21</f>
        <v>80.598</v>
      </c>
      <c r="M43" s="7" t="s">
        <v>28</v>
      </c>
      <c r="N43" s="3"/>
      <c r="O43" s="3"/>
      <c r="P43" s="3"/>
      <c r="Q43" s="3"/>
      <c r="R43" s="3"/>
      <c r="S43" s="3"/>
      <c r="T43" s="3"/>
      <c r="U43" s="3"/>
      <c r="V43" s="4"/>
      <c r="W43" s="17">
        <f>K43</f>
        <v>80.598</v>
      </c>
      <c r="Y43" s="7" t="s">
        <v>28</v>
      </c>
      <c r="Z43" s="3"/>
      <c r="AA43" s="3"/>
      <c r="AB43" s="3"/>
      <c r="AC43" s="3"/>
      <c r="AD43" s="3"/>
      <c r="AE43" s="3"/>
      <c r="AF43" s="3"/>
      <c r="AG43" s="3"/>
      <c r="AH43" s="4"/>
      <c r="AI43" s="17">
        <f>W43</f>
        <v>80.598</v>
      </c>
    </row>
    <row r="44" spans="1:35" ht="15.75">
      <c r="A44" s="7" t="s">
        <v>25</v>
      </c>
      <c r="B44" s="3"/>
      <c r="C44" s="3"/>
      <c r="D44" s="3"/>
      <c r="E44" s="3"/>
      <c r="F44" s="3"/>
      <c r="G44" s="3"/>
      <c r="H44" s="3"/>
      <c r="I44" s="3"/>
      <c r="J44" s="4"/>
      <c r="K44" s="17"/>
      <c r="M44" s="7" t="s">
        <v>25</v>
      </c>
      <c r="N44" s="3"/>
      <c r="O44" s="3"/>
      <c r="P44" s="3"/>
      <c r="Q44" s="3"/>
      <c r="R44" s="3"/>
      <c r="S44" s="3"/>
      <c r="T44" s="3"/>
      <c r="U44" s="3"/>
      <c r="V44" s="4"/>
      <c r="W44" s="17"/>
      <c r="Y44" s="7" t="s">
        <v>25</v>
      </c>
      <c r="Z44" s="3"/>
      <c r="AA44" s="3"/>
      <c r="AB44" s="3"/>
      <c r="AC44" s="3"/>
      <c r="AD44" s="3"/>
      <c r="AE44" s="3"/>
      <c r="AF44" s="3"/>
      <c r="AG44" s="3"/>
      <c r="AH44" s="4"/>
      <c r="AI44" s="17"/>
    </row>
    <row r="45" spans="1:35" ht="15.75">
      <c r="A45" s="7" t="s">
        <v>26</v>
      </c>
      <c r="B45" s="6"/>
      <c r="C45" s="6"/>
      <c r="D45" s="6"/>
      <c r="E45" s="6"/>
      <c r="F45" s="6"/>
      <c r="G45" s="6"/>
      <c r="H45" s="6"/>
      <c r="I45" s="3"/>
      <c r="J45" s="4"/>
      <c r="K45" s="16">
        <v>0</v>
      </c>
      <c r="M45" s="7" t="s">
        <v>26</v>
      </c>
      <c r="N45" s="6"/>
      <c r="O45" s="6"/>
      <c r="P45" s="6"/>
      <c r="Q45" s="6"/>
      <c r="R45" s="6"/>
      <c r="S45" s="6"/>
      <c r="T45" s="6"/>
      <c r="U45" s="3"/>
      <c r="V45" s="4"/>
      <c r="W45" s="16"/>
      <c r="Y45" s="7" t="s">
        <v>26</v>
      </c>
      <c r="Z45" s="6"/>
      <c r="AA45" s="6"/>
      <c r="AB45" s="6"/>
      <c r="AC45" s="6"/>
      <c r="AD45" s="6"/>
      <c r="AE45" s="6"/>
      <c r="AF45" s="6"/>
      <c r="AG45" s="3"/>
      <c r="AH45" s="4"/>
      <c r="AI45" s="16">
        <f>AI55</f>
        <v>384</v>
      </c>
    </row>
    <row r="46" spans="1:35" ht="15">
      <c r="A46" s="2" t="s">
        <v>4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4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4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5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5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6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6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7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7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8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8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8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9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9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9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10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10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11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11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12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12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12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13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49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384</v>
      </c>
    </row>
    <row r="56" spans="1:35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7">
        <f>K42+K43+K45</f>
        <v>1519.848</v>
      </c>
      <c r="M56" s="9" t="s">
        <v>14</v>
      </c>
      <c r="N56" s="10"/>
      <c r="O56" s="10"/>
      <c r="P56" s="10"/>
      <c r="Q56" s="10"/>
      <c r="R56" s="10"/>
      <c r="S56" s="10"/>
      <c r="T56" s="10"/>
      <c r="U56" s="10"/>
      <c r="V56" s="11"/>
      <c r="W56" s="17">
        <f>W42+W43</f>
        <v>1519.848</v>
      </c>
      <c r="Y56" s="9" t="s">
        <v>14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7">
        <f>AI42+AI43+AI45</f>
        <v>1903.848</v>
      </c>
    </row>
    <row r="57" spans="1:35" ht="15.75">
      <c r="A57" s="12"/>
      <c r="B57" s="6" t="s">
        <v>15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6" t="s">
        <v>15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6" t="s">
        <v>15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8"/>
      <c r="M58" s="2" t="s">
        <v>16</v>
      </c>
      <c r="N58" s="14"/>
      <c r="O58" s="14"/>
      <c r="P58" s="14"/>
      <c r="Q58" s="14"/>
      <c r="R58" s="14"/>
      <c r="S58" s="14"/>
      <c r="T58" s="14"/>
      <c r="U58" s="14"/>
      <c r="V58" s="4"/>
      <c r="W58" s="8"/>
      <c r="Y58" s="2" t="s">
        <v>16</v>
      </c>
      <c r="Z58" s="14"/>
      <c r="AA58" s="14"/>
      <c r="AB58" s="14"/>
      <c r="AC58" s="14"/>
      <c r="AD58" s="14"/>
      <c r="AE58" s="14"/>
      <c r="AF58" s="14"/>
      <c r="AG58" s="14"/>
      <c r="AH58" s="4"/>
      <c r="AI58" s="8"/>
    </row>
    <row r="59" spans="1:35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8"/>
      <c r="M59" s="2" t="s">
        <v>17</v>
      </c>
      <c r="N59" s="14"/>
      <c r="O59" s="14"/>
      <c r="P59" s="14"/>
      <c r="Q59" s="14"/>
      <c r="R59" s="14"/>
      <c r="S59" s="14"/>
      <c r="T59" s="14"/>
      <c r="U59" s="14"/>
      <c r="V59" s="4"/>
      <c r="W59" s="8"/>
      <c r="Y59" s="2" t="s">
        <v>17</v>
      </c>
      <c r="Z59" s="14"/>
      <c r="AA59" s="14"/>
      <c r="AB59" s="14"/>
      <c r="AC59" s="14"/>
      <c r="AD59" s="14"/>
      <c r="AE59" s="14"/>
      <c r="AF59" s="14"/>
      <c r="AG59" s="14"/>
      <c r="AH59" s="4"/>
      <c r="AI59" s="8"/>
    </row>
    <row r="60" spans="1:35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8"/>
      <c r="M60" s="2" t="s">
        <v>18</v>
      </c>
      <c r="N60" s="14"/>
      <c r="O60" s="14"/>
      <c r="P60" s="14"/>
      <c r="Q60" s="14"/>
      <c r="R60" s="14"/>
      <c r="S60" s="14"/>
      <c r="T60" s="14"/>
      <c r="U60" s="14"/>
      <c r="V60" s="4"/>
      <c r="W60" s="8"/>
      <c r="Y60" s="2" t="s">
        <v>18</v>
      </c>
      <c r="Z60" s="14"/>
      <c r="AA60" s="14"/>
      <c r="AB60" s="14"/>
      <c r="AC60" s="14"/>
      <c r="AD60" s="14"/>
      <c r="AE60" s="14"/>
      <c r="AF60" s="14"/>
      <c r="AG60" s="14"/>
      <c r="AH60" s="4"/>
      <c r="AI60" s="8"/>
    </row>
    <row r="61" spans="1:35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19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19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20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20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21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21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0" t="s">
        <v>42</v>
      </c>
      <c r="R65" s="21" t="s">
        <v>43</v>
      </c>
      <c r="AD65" s="21" t="s">
        <v>44</v>
      </c>
    </row>
    <row r="66" spans="1:36" ht="15">
      <c r="A66" s="2" t="s">
        <v>81</v>
      </c>
      <c r="B66" s="3"/>
      <c r="C66" s="3"/>
      <c r="D66" s="3"/>
      <c r="E66" s="3"/>
      <c r="F66" s="3"/>
      <c r="G66" s="3"/>
      <c r="H66" s="3"/>
      <c r="I66" s="3"/>
      <c r="J66" s="4"/>
      <c r="K66" s="15"/>
      <c r="L66" s="18"/>
      <c r="M66" s="2" t="s">
        <v>97</v>
      </c>
      <c r="N66" s="3"/>
      <c r="O66" s="3"/>
      <c r="P66" s="3"/>
      <c r="Q66" s="3"/>
      <c r="R66" s="3"/>
      <c r="S66" s="3"/>
      <c r="T66" s="3"/>
      <c r="U66" s="3"/>
      <c r="V66" s="4"/>
      <c r="W66" s="15" t="s">
        <v>71</v>
      </c>
      <c r="X66" s="18"/>
      <c r="Y66" s="2" t="s">
        <v>100</v>
      </c>
      <c r="Z66" s="3"/>
      <c r="AA66" s="3"/>
      <c r="AB66" s="3"/>
      <c r="AC66" s="3"/>
      <c r="AD66" s="3"/>
      <c r="AE66" s="3"/>
      <c r="AF66" s="3"/>
      <c r="AG66" s="3"/>
      <c r="AH66" s="4"/>
      <c r="AI66" s="15" t="s">
        <v>71</v>
      </c>
      <c r="AJ66" s="18"/>
    </row>
    <row r="67" spans="1:35" ht="15">
      <c r="A67" s="2" t="s">
        <v>82</v>
      </c>
      <c r="B67" s="3"/>
      <c r="C67" s="3"/>
      <c r="D67" s="3"/>
      <c r="E67" s="3"/>
      <c r="F67" s="3"/>
      <c r="G67" s="3"/>
      <c r="H67" s="3"/>
      <c r="I67" s="3"/>
      <c r="J67" s="4"/>
      <c r="K67" s="17">
        <f>AI36+AI40-AI56</f>
        <v>1987.808000000001</v>
      </c>
      <c r="M67" s="2" t="s">
        <v>98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2334.760000000001</v>
      </c>
      <c r="Y67" s="2" t="s">
        <v>101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3053.7120000000014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9">
        <f>K37</f>
        <v>383.8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9">
        <f>K68</f>
        <v>383.8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9">
        <f>W68</f>
        <v>383.8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6">
        <f>K38</f>
        <v>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6">
        <f>K69</f>
        <v>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6">
        <f>W69</f>
        <v>8</v>
      </c>
    </row>
    <row r="70" spans="1:35" ht="15">
      <c r="A70" s="2" t="s">
        <v>62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6</v>
      </c>
      <c r="M70" s="2" t="s">
        <v>62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6</v>
      </c>
      <c r="Y70" s="2" t="s">
        <v>62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6</v>
      </c>
    </row>
    <row r="71" spans="1:35" ht="15">
      <c r="A71" s="2" t="s">
        <v>96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2302.8</v>
      </c>
      <c r="M71" s="2" t="s">
        <v>99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2302.8</v>
      </c>
      <c r="Y71" s="2" t="s">
        <v>102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2302.8</v>
      </c>
    </row>
    <row r="72" spans="1:35" ht="15.75">
      <c r="A72" s="2"/>
      <c r="B72" s="6" t="s">
        <v>2</v>
      </c>
      <c r="C72" s="6"/>
      <c r="D72" s="3"/>
      <c r="E72" s="3"/>
      <c r="F72" s="3"/>
      <c r="G72" s="3"/>
      <c r="H72" s="3"/>
      <c r="I72" s="3"/>
      <c r="J72" s="4"/>
      <c r="K72" s="5"/>
      <c r="M72" s="2"/>
      <c r="N72" s="6" t="s">
        <v>2</v>
      </c>
      <c r="O72" s="6"/>
      <c r="P72" s="3"/>
      <c r="Q72" s="3"/>
      <c r="R72" s="3"/>
      <c r="S72" s="3"/>
      <c r="T72" s="3"/>
      <c r="U72" s="3"/>
      <c r="V72" s="4"/>
      <c r="W72" s="5"/>
      <c r="Y72" s="2"/>
      <c r="Z72" s="6" t="s">
        <v>2</v>
      </c>
      <c r="AA72" s="6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7" t="s">
        <v>27</v>
      </c>
      <c r="B73" s="3"/>
      <c r="C73" s="3"/>
      <c r="D73" s="3"/>
      <c r="E73" s="3"/>
      <c r="F73" s="3"/>
      <c r="G73" s="3"/>
      <c r="H73" s="3"/>
      <c r="I73" s="3"/>
      <c r="J73" s="4"/>
      <c r="K73" s="17">
        <f>K42</f>
        <v>1439.25</v>
      </c>
      <c r="M73" s="7" t="s">
        <v>27</v>
      </c>
      <c r="N73" s="3"/>
      <c r="O73" s="3"/>
      <c r="P73" s="3"/>
      <c r="Q73" s="3"/>
      <c r="R73" s="3"/>
      <c r="S73" s="3"/>
      <c r="T73" s="3"/>
      <c r="U73" s="3"/>
      <c r="V73" s="4"/>
      <c r="W73" s="17">
        <f>K73</f>
        <v>1439.25</v>
      </c>
      <c r="Y73" s="7" t="s">
        <v>27</v>
      </c>
      <c r="Z73" s="3"/>
      <c r="AA73" s="3"/>
      <c r="AB73" s="3"/>
      <c r="AC73" s="3"/>
      <c r="AD73" s="3"/>
      <c r="AE73" s="3"/>
      <c r="AF73" s="3"/>
      <c r="AG73" s="3"/>
      <c r="AH73" s="4"/>
      <c r="AI73" s="17">
        <f>W73</f>
        <v>1439.25</v>
      </c>
    </row>
    <row r="74" spans="1:35" ht="15.75">
      <c r="A74" s="7" t="s">
        <v>45</v>
      </c>
      <c r="B74" s="3"/>
      <c r="C74" s="3"/>
      <c r="D74" s="3"/>
      <c r="E74" s="3"/>
      <c r="F74" s="3"/>
      <c r="G74" s="3"/>
      <c r="H74" s="3"/>
      <c r="I74" s="3"/>
      <c r="J74" s="4"/>
      <c r="K74" s="17">
        <f>K43</f>
        <v>80.598</v>
      </c>
      <c r="M74" s="7" t="s">
        <v>45</v>
      </c>
      <c r="N74" s="3"/>
      <c r="O74" s="3"/>
      <c r="P74" s="3"/>
      <c r="Q74" s="3"/>
      <c r="R74" s="3"/>
      <c r="S74" s="3"/>
      <c r="T74" s="3"/>
      <c r="U74" s="3"/>
      <c r="V74" s="4"/>
      <c r="W74" s="17">
        <f>K74</f>
        <v>80.598</v>
      </c>
      <c r="Y74" s="7" t="s">
        <v>45</v>
      </c>
      <c r="Z74" s="3"/>
      <c r="AA74" s="3"/>
      <c r="AB74" s="3"/>
      <c r="AC74" s="3"/>
      <c r="AD74" s="3"/>
      <c r="AE74" s="3"/>
      <c r="AF74" s="3"/>
      <c r="AG74" s="3"/>
      <c r="AH74" s="4"/>
      <c r="AI74" s="17">
        <f>W74</f>
        <v>80.598</v>
      </c>
    </row>
    <row r="75" spans="1:35" ht="15.75">
      <c r="A75" s="7" t="s">
        <v>25</v>
      </c>
      <c r="B75" s="3"/>
      <c r="C75" s="3"/>
      <c r="D75" s="3"/>
      <c r="E75" s="3"/>
      <c r="F75" s="3"/>
      <c r="G75" s="3"/>
      <c r="H75" s="3"/>
      <c r="I75" s="3"/>
      <c r="J75" s="4"/>
      <c r="K75" s="17"/>
      <c r="M75" s="7" t="s">
        <v>25</v>
      </c>
      <c r="N75" s="3"/>
      <c r="O75" s="3"/>
      <c r="P75" s="3"/>
      <c r="Q75" s="3"/>
      <c r="R75" s="3"/>
      <c r="S75" s="3"/>
      <c r="T75" s="3"/>
      <c r="U75" s="3"/>
      <c r="V75" s="4"/>
      <c r="W75" s="17"/>
      <c r="Y75" s="7" t="s">
        <v>25</v>
      </c>
      <c r="Z75" s="3"/>
      <c r="AA75" s="3"/>
      <c r="AB75" s="3"/>
      <c r="AC75" s="3"/>
      <c r="AD75" s="3"/>
      <c r="AE75" s="3"/>
      <c r="AF75" s="3"/>
      <c r="AG75" s="3"/>
      <c r="AH75" s="4"/>
      <c r="AI75" s="17"/>
    </row>
    <row r="76" spans="1:35" ht="15.75">
      <c r="A76" s="7" t="s">
        <v>26</v>
      </c>
      <c r="B76" s="6"/>
      <c r="C76" s="6"/>
      <c r="D76" s="6"/>
      <c r="E76" s="6"/>
      <c r="F76" s="6"/>
      <c r="G76" s="6"/>
      <c r="H76" s="6"/>
      <c r="I76" s="3"/>
      <c r="J76" s="4"/>
      <c r="K76" s="16">
        <f>K80+K86</f>
        <v>436</v>
      </c>
      <c r="M76" s="7" t="s">
        <v>26</v>
      </c>
      <c r="N76" s="6"/>
      <c r="O76" s="6"/>
      <c r="P76" s="6"/>
      <c r="Q76" s="6"/>
      <c r="R76" s="6"/>
      <c r="S76" s="6"/>
      <c r="T76" s="6"/>
      <c r="U76" s="3"/>
      <c r="V76" s="4"/>
      <c r="W76" s="16">
        <f>W86</f>
        <v>64</v>
      </c>
      <c r="Y76" s="7" t="s">
        <v>26</v>
      </c>
      <c r="Z76" s="6"/>
      <c r="AA76" s="6"/>
      <c r="AB76" s="6"/>
      <c r="AC76" s="6"/>
      <c r="AD76" s="6"/>
      <c r="AE76" s="6"/>
      <c r="AF76" s="6"/>
      <c r="AG76" s="3"/>
      <c r="AH76" s="4"/>
      <c r="AI76" s="16">
        <f>AI86</f>
        <v>64</v>
      </c>
    </row>
    <row r="77" spans="1:35" ht="15">
      <c r="A77" s="2" t="s">
        <v>4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4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4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5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5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6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6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5">
        <v>372</v>
      </c>
      <c r="M80" s="2" t="s">
        <v>7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7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8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8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8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9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9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9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10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10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11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11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11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12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12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12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49</v>
      </c>
      <c r="B86" s="3"/>
      <c r="C86" s="3"/>
      <c r="D86" s="3"/>
      <c r="E86" s="3"/>
      <c r="F86" s="3"/>
      <c r="G86" s="3"/>
      <c r="H86" s="3"/>
      <c r="I86" s="3"/>
      <c r="J86" s="4"/>
      <c r="K86" s="5">
        <f>8*8</f>
        <v>64</v>
      </c>
      <c r="M86" s="2" t="s">
        <v>49</v>
      </c>
      <c r="N86" s="3"/>
      <c r="O86" s="3"/>
      <c r="P86" s="3"/>
      <c r="Q86" s="3"/>
      <c r="R86" s="3"/>
      <c r="S86" s="3"/>
      <c r="T86" s="3"/>
      <c r="U86" s="3"/>
      <c r="V86" s="4"/>
      <c r="W86" s="5">
        <v>64</v>
      </c>
      <c r="Y86" s="2" t="s">
        <v>49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64</v>
      </c>
    </row>
    <row r="87" spans="1:35" ht="15">
      <c r="A87" s="9" t="s">
        <v>14</v>
      </c>
      <c r="B87" s="10"/>
      <c r="C87" s="10"/>
      <c r="D87" s="10"/>
      <c r="E87" s="10"/>
      <c r="F87" s="10"/>
      <c r="G87" s="10"/>
      <c r="H87" s="10"/>
      <c r="I87" s="10"/>
      <c r="J87" s="11"/>
      <c r="K87" s="17">
        <f>K73+K74+K76</f>
        <v>1955.848</v>
      </c>
      <c r="M87" s="9" t="s">
        <v>14</v>
      </c>
      <c r="N87" s="10"/>
      <c r="O87" s="10"/>
      <c r="P87" s="10"/>
      <c r="Q87" s="10"/>
      <c r="R87" s="10"/>
      <c r="S87" s="10"/>
      <c r="T87" s="10"/>
      <c r="U87" s="10"/>
      <c r="V87" s="11"/>
      <c r="W87" s="17">
        <f>W73+W74+W76</f>
        <v>1583.848</v>
      </c>
      <c r="Y87" s="9" t="s">
        <v>14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7">
        <f>AI73+AI74+AI76</f>
        <v>1583.848</v>
      </c>
    </row>
    <row r="88" spans="1:35" ht="15.75">
      <c r="A88" s="12"/>
      <c r="B88" s="6" t="s">
        <v>15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6" t="s">
        <v>15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6" t="s">
        <v>15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16</v>
      </c>
      <c r="B89" s="14"/>
      <c r="C89" s="14"/>
      <c r="D89" s="14"/>
      <c r="E89" s="14"/>
      <c r="F89" s="14"/>
      <c r="G89" s="14"/>
      <c r="H89" s="14"/>
      <c r="I89" s="14"/>
      <c r="J89" s="4"/>
      <c r="K89" s="8"/>
      <c r="M89" s="2" t="s">
        <v>16</v>
      </c>
      <c r="N89" s="14"/>
      <c r="O89" s="14"/>
      <c r="P89" s="14"/>
      <c r="Q89" s="14"/>
      <c r="R89" s="14"/>
      <c r="S89" s="14"/>
      <c r="T89" s="14"/>
      <c r="U89" s="14"/>
      <c r="V89" s="4"/>
      <c r="W89" s="8"/>
      <c r="Y89" s="2" t="s">
        <v>16</v>
      </c>
      <c r="Z89" s="14"/>
      <c r="AA89" s="14"/>
      <c r="AB89" s="14"/>
      <c r="AC89" s="14"/>
      <c r="AD89" s="14"/>
      <c r="AE89" s="14"/>
      <c r="AF89" s="14"/>
      <c r="AG89" s="14"/>
      <c r="AH89" s="4"/>
      <c r="AI89" s="8"/>
    </row>
    <row r="90" spans="1:35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8"/>
      <c r="M90" s="2" t="s">
        <v>17</v>
      </c>
      <c r="N90" s="14"/>
      <c r="O90" s="14"/>
      <c r="P90" s="14"/>
      <c r="Q90" s="14"/>
      <c r="R90" s="14"/>
      <c r="S90" s="14"/>
      <c r="T90" s="14"/>
      <c r="U90" s="14"/>
      <c r="V90" s="4"/>
      <c r="W90" s="8"/>
      <c r="Y90" s="2" t="s">
        <v>17</v>
      </c>
      <c r="Z90" s="14"/>
      <c r="AA90" s="14"/>
      <c r="AB90" s="14"/>
      <c r="AC90" s="14"/>
      <c r="AD90" s="14"/>
      <c r="AE90" s="14"/>
      <c r="AF90" s="14"/>
      <c r="AG90" s="14"/>
      <c r="AH90" s="4"/>
      <c r="AI90" s="8"/>
    </row>
    <row r="91" spans="1:35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8"/>
      <c r="M91" s="2" t="s">
        <v>18</v>
      </c>
      <c r="N91" s="14"/>
      <c r="O91" s="14"/>
      <c r="P91" s="14"/>
      <c r="Q91" s="14"/>
      <c r="R91" s="14"/>
      <c r="S91" s="14"/>
      <c r="T91" s="14"/>
      <c r="U91" s="14"/>
      <c r="V91" s="4"/>
      <c r="W91" s="8"/>
      <c r="Y91" s="2" t="s">
        <v>18</v>
      </c>
      <c r="Z91" s="14"/>
      <c r="AA91" s="14"/>
      <c r="AB91" s="14"/>
      <c r="AC91" s="14"/>
      <c r="AD91" s="14"/>
      <c r="AE91" s="14"/>
      <c r="AF91" s="14"/>
      <c r="AG91" s="14"/>
      <c r="AH91" s="4"/>
      <c r="AI91" s="8"/>
    </row>
    <row r="92" spans="1:35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19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19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20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20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21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21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0" t="s">
        <v>50</v>
      </c>
      <c r="R96" s="21" t="s">
        <v>51</v>
      </c>
      <c r="AD96" s="21" t="s">
        <v>52</v>
      </c>
    </row>
    <row r="97" spans="1:36" ht="15">
      <c r="A97" s="2" t="s">
        <v>109</v>
      </c>
      <c r="B97" s="3"/>
      <c r="C97" s="3"/>
      <c r="D97" s="3"/>
      <c r="E97" s="3"/>
      <c r="F97" s="3"/>
      <c r="G97" s="3"/>
      <c r="H97" s="3"/>
      <c r="I97" s="3"/>
      <c r="J97" s="4"/>
      <c r="K97" s="15"/>
      <c r="L97" s="18"/>
      <c r="M97" s="2" t="s">
        <v>106</v>
      </c>
      <c r="N97" s="3"/>
      <c r="O97" s="3"/>
      <c r="P97" s="3"/>
      <c r="Q97" s="3"/>
      <c r="R97" s="3"/>
      <c r="S97" s="3"/>
      <c r="T97" s="3"/>
      <c r="U97" s="3"/>
      <c r="V97" s="4"/>
      <c r="W97" s="15"/>
      <c r="Y97" s="2" t="s">
        <v>103</v>
      </c>
      <c r="Z97" s="3"/>
      <c r="AA97" s="3"/>
      <c r="AB97" s="3"/>
      <c r="AC97" s="3"/>
      <c r="AD97" s="3"/>
      <c r="AE97" s="3"/>
      <c r="AF97" s="3"/>
      <c r="AG97" s="3"/>
      <c r="AH97" s="4"/>
      <c r="AI97" s="17"/>
      <c r="AJ97" s="18"/>
    </row>
    <row r="98" spans="1:35" ht="15">
      <c r="A98" s="2" t="s">
        <v>87</v>
      </c>
      <c r="B98" s="3"/>
      <c r="C98" s="3"/>
      <c r="D98" s="3"/>
      <c r="E98" s="3"/>
      <c r="F98" s="3"/>
      <c r="G98" s="3"/>
      <c r="H98" s="3"/>
      <c r="I98" s="3"/>
      <c r="J98" s="4"/>
      <c r="K98" s="17">
        <f>AI67+AI71-AI87</f>
        <v>3772.6640000000016</v>
      </c>
      <c r="M98" s="2" t="s">
        <v>107</v>
      </c>
      <c r="N98" s="3"/>
      <c r="O98" s="3"/>
      <c r="P98" s="3"/>
      <c r="Q98" s="3"/>
      <c r="R98" s="3"/>
      <c r="S98" s="3"/>
      <c r="T98" s="3"/>
      <c r="U98" s="3"/>
      <c r="V98" s="4"/>
      <c r="W98" s="17">
        <f>K98+K102-K118</f>
        <v>4158.616000000002</v>
      </c>
      <c r="Y98" s="2" t="s">
        <v>104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4877.568000000002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9">
        <f>K68</f>
        <v>383.8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9">
        <f>K99</f>
        <v>383.8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9">
        <f>W99</f>
        <v>383.8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6">
        <f>K69</f>
        <v>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6">
        <f>K100</f>
        <v>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6">
        <f>W100</f>
        <v>8</v>
      </c>
    </row>
    <row r="101" spans="1:35" ht="15">
      <c r="A101" s="2" t="s">
        <v>62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6</v>
      </c>
      <c r="M101" s="2" t="s">
        <v>62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6</v>
      </c>
      <c r="Y101" s="2" t="s">
        <v>62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6</v>
      </c>
    </row>
    <row r="102" spans="1:35" ht="15">
      <c r="A102" s="2" t="s">
        <v>110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2302.8</v>
      </c>
      <c r="M102" s="2" t="s">
        <v>108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2302.8</v>
      </c>
      <c r="Y102" s="2" t="s">
        <v>105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2302.8</v>
      </c>
    </row>
    <row r="103" spans="1:35" ht="15.75">
      <c r="A103" s="2"/>
      <c r="B103" s="6" t="s">
        <v>2</v>
      </c>
      <c r="C103" s="6"/>
      <c r="D103" s="3"/>
      <c r="E103" s="3"/>
      <c r="F103" s="3"/>
      <c r="G103" s="3"/>
      <c r="H103" s="3"/>
      <c r="I103" s="3"/>
      <c r="J103" s="4"/>
      <c r="K103" s="5"/>
      <c r="M103" s="2"/>
      <c r="N103" s="6" t="s">
        <v>2</v>
      </c>
      <c r="O103" s="6"/>
      <c r="P103" s="3"/>
      <c r="Q103" s="3"/>
      <c r="R103" s="3"/>
      <c r="S103" s="3"/>
      <c r="T103" s="3"/>
      <c r="U103" s="3"/>
      <c r="V103" s="4"/>
      <c r="W103" s="5"/>
      <c r="Y103" s="2"/>
      <c r="Z103" s="6" t="s">
        <v>2</v>
      </c>
      <c r="AA103" s="6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7" t="s">
        <v>27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K73</f>
        <v>1439.25</v>
      </c>
      <c r="M104" s="7" t="s">
        <v>27</v>
      </c>
      <c r="N104" s="3"/>
      <c r="O104" s="3"/>
      <c r="P104" s="3"/>
      <c r="Q104" s="3"/>
      <c r="R104" s="3"/>
      <c r="S104" s="3"/>
      <c r="T104" s="3"/>
      <c r="U104" s="3"/>
      <c r="V104" s="4"/>
      <c r="W104" s="17">
        <f>K104</f>
        <v>1439.25</v>
      </c>
      <c r="Y104" s="7" t="s">
        <v>27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7">
        <f>W104</f>
        <v>1439.25</v>
      </c>
    </row>
    <row r="105" spans="1:35" ht="15.75">
      <c r="A105" s="7" t="s">
        <v>45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K74</f>
        <v>80.598</v>
      </c>
      <c r="M105" s="7" t="s">
        <v>45</v>
      </c>
      <c r="N105" s="3"/>
      <c r="O105" s="3"/>
      <c r="P105" s="3"/>
      <c r="Q105" s="3"/>
      <c r="R105" s="3"/>
      <c r="S105" s="3"/>
      <c r="T105" s="3"/>
      <c r="U105" s="3"/>
      <c r="V105" s="4"/>
      <c r="W105" s="17">
        <f>K105</f>
        <v>80.598</v>
      </c>
      <c r="Y105" s="7" t="s">
        <v>45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7">
        <f>W105</f>
        <v>80.598</v>
      </c>
    </row>
    <row r="106" spans="1:35" ht="15.75">
      <c r="A106" s="7" t="s">
        <v>25</v>
      </c>
      <c r="B106" s="3"/>
      <c r="C106" s="3"/>
      <c r="D106" s="3"/>
      <c r="E106" s="3"/>
      <c r="F106" s="3"/>
      <c r="G106" s="3"/>
      <c r="H106" s="3"/>
      <c r="I106" s="3"/>
      <c r="J106" s="4"/>
      <c r="K106" s="17"/>
      <c r="M106" s="7" t="s">
        <v>25</v>
      </c>
      <c r="N106" s="3"/>
      <c r="O106" s="3"/>
      <c r="P106" s="3"/>
      <c r="Q106" s="3"/>
      <c r="R106" s="3"/>
      <c r="S106" s="3"/>
      <c r="T106" s="3"/>
      <c r="U106" s="3"/>
      <c r="V106" s="4"/>
      <c r="W106" s="17"/>
      <c r="Y106" s="7" t="s">
        <v>25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7"/>
    </row>
    <row r="107" spans="1:35" ht="15.75">
      <c r="A107" s="7" t="s">
        <v>26</v>
      </c>
      <c r="B107" s="6"/>
      <c r="C107" s="6"/>
      <c r="D107" s="6"/>
      <c r="E107" s="6"/>
      <c r="F107" s="6"/>
      <c r="G107" s="6"/>
      <c r="H107" s="6"/>
      <c r="I107" s="3"/>
      <c r="J107" s="4"/>
      <c r="K107" s="16">
        <f>K111+K117</f>
        <v>397</v>
      </c>
      <c r="M107" s="7" t="s">
        <v>26</v>
      </c>
      <c r="N107" s="6"/>
      <c r="O107" s="6"/>
      <c r="P107" s="6"/>
      <c r="Q107" s="6"/>
      <c r="R107" s="6"/>
      <c r="S107" s="6"/>
      <c r="T107" s="6"/>
      <c r="U107" s="3"/>
      <c r="V107" s="4"/>
      <c r="W107" s="16">
        <f>W117</f>
        <v>64</v>
      </c>
      <c r="Y107" s="7" t="s">
        <v>26</v>
      </c>
      <c r="Z107" s="6"/>
      <c r="AA107" s="6"/>
      <c r="AB107" s="6"/>
      <c r="AC107" s="6"/>
      <c r="AD107" s="6"/>
      <c r="AE107" s="6"/>
      <c r="AF107" s="6"/>
      <c r="AG107" s="3"/>
      <c r="AH107" s="4"/>
      <c r="AI107" s="16">
        <f>AI117</f>
        <v>64</v>
      </c>
    </row>
    <row r="108" spans="1:35" ht="15">
      <c r="A108" s="2" t="s">
        <v>4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4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4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5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5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5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6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6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5">
        <v>333</v>
      </c>
      <c r="M111" s="2" t="s">
        <v>7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7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8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8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8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9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9</v>
      </c>
      <c r="N113" s="3"/>
      <c r="O113" s="3"/>
      <c r="P113" s="3"/>
      <c r="Q113" s="3"/>
      <c r="R113" s="3"/>
      <c r="S113" s="3"/>
      <c r="T113" s="3"/>
      <c r="U113" s="3"/>
      <c r="V113" s="4"/>
      <c r="W113" s="5" t="s">
        <v>71</v>
      </c>
      <c r="Y113" s="2" t="s">
        <v>9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10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10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11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11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11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12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12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49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64</v>
      </c>
      <c r="M117" s="2" t="s">
        <v>49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64</v>
      </c>
      <c r="Y117" s="2" t="s">
        <v>49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64</v>
      </c>
    </row>
    <row r="118" spans="1:35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7">
        <f>K104+K105+K107</f>
        <v>1916.848</v>
      </c>
      <c r="M118" s="9" t="s">
        <v>14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7">
        <f>W104+W105+W107</f>
        <v>1583.848</v>
      </c>
      <c r="Y118" s="9" t="s">
        <v>14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7">
        <f>AI104+AI105+AI107</f>
        <v>1583.848</v>
      </c>
    </row>
    <row r="119" spans="1:35" ht="15.75">
      <c r="A119" s="12"/>
      <c r="B119" s="6" t="s">
        <v>15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6" t="s">
        <v>15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6" t="s">
        <v>15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16</v>
      </c>
      <c r="B120" s="14"/>
      <c r="C120" s="14"/>
      <c r="D120" s="14"/>
      <c r="E120" s="14"/>
      <c r="F120" s="14"/>
      <c r="G120" s="14"/>
      <c r="H120" s="14"/>
      <c r="I120" s="14"/>
      <c r="J120" s="4"/>
      <c r="K120" s="8"/>
      <c r="M120" s="2" t="s">
        <v>16</v>
      </c>
      <c r="N120" s="14"/>
      <c r="O120" s="14"/>
      <c r="P120" s="14"/>
      <c r="Q120" s="14"/>
      <c r="R120" s="14"/>
      <c r="S120" s="14"/>
      <c r="T120" s="14"/>
      <c r="U120" s="14"/>
      <c r="V120" s="4"/>
      <c r="W120" s="8"/>
      <c r="Y120" s="2" t="s">
        <v>16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8"/>
    </row>
    <row r="121" spans="1:35" ht="15">
      <c r="A121" s="2" t="s">
        <v>17</v>
      </c>
      <c r="B121" s="14"/>
      <c r="C121" s="14"/>
      <c r="D121" s="14"/>
      <c r="E121" s="14"/>
      <c r="F121" s="14"/>
      <c r="G121" s="14"/>
      <c r="H121" s="14"/>
      <c r="I121" s="14"/>
      <c r="J121" s="4"/>
      <c r="K121" s="8"/>
      <c r="M121" s="2" t="s">
        <v>17</v>
      </c>
      <c r="N121" s="14"/>
      <c r="O121" s="14"/>
      <c r="P121" s="14"/>
      <c r="Q121" s="14"/>
      <c r="R121" s="14"/>
      <c r="S121" s="14"/>
      <c r="T121" s="14"/>
      <c r="U121" s="14"/>
      <c r="V121" s="4"/>
      <c r="W121" s="8"/>
      <c r="Y121" s="2" t="s">
        <v>17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8"/>
    </row>
    <row r="122" spans="1:35" ht="15">
      <c r="A122" s="2" t="s">
        <v>18</v>
      </c>
      <c r="B122" s="14"/>
      <c r="C122" s="14"/>
      <c r="D122" s="14"/>
      <c r="E122" s="14"/>
      <c r="F122" s="14"/>
      <c r="G122" s="14"/>
      <c r="H122" s="14"/>
      <c r="I122" s="14"/>
      <c r="J122" s="4"/>
      <c r="K122" s="8"/>
      <c r="M122" s="2" t="s">
        <v>18</v>
      </c>
      <c r="N122" s="14"/>
      <c r="O122" s="14"/>
      <c r="P122" s="14"/>
      <c r="Q122" s="14"/>
      <c r="R122" s="14"/>
      <c r="S122" s="14"/>
      <c r="T122" s="14"/>
      <c r="U122" s="14"/>
      <c r="V122" s="4"/>
      <c r="W122" s="8"/>
      <c r="Y122" s="2" t="s">
        <v>18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8"/>
    </row>
    <row r="123" spans="1:35" ht="15">
      <c r="A123" s="2" t="s">
        <v>19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19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19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20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20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20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21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21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21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2">
        <f>AI98+AI102-AI118</f>
        <v>5596.520000000002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2014-02-07T06:12:06Z</cp:lastPrinted>
  <dcterms:created xsi:type="dcterms:W3CDTF">2012-04-11T04:06:35Z</dcterms:created>
  <dcterms:modified xsi:type="dcterms:W3CDTF">2015-01-13T09:29:06Z</dcterms:modified>
  <cp:category/>
  <cp:version/>
  <cp:contentType/>
  <cp:contentStatus/>
</cp:coreProperties>
</file>