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<sst xmlns="http://schemas.openxmlformats.org/spreadsheetml/2006/main" count="502" uniqueCount="105">
  <si>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</si>
  <si>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</si>
  <si>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</si>
  <si>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</si>
  <si>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</si>
  <si>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</si>
  <si>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</si>
  <si>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</si>
  <si>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</si>
  <si>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</si>
  <si>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</si>
  <si>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</si>
  <si>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</si>
  <si>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</si>
  <si>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</si>
  <si>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</si>
  <si>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</si>
  <si>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</si>
  <si>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</si>
  <si>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</si>
  <si>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</si>
  <si>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</si>
  <si>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</si>
  <si>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</si>
  <si>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1 ул. Тружениц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</si>
  <si>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</si>
  <si>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</si>
  <si>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</si>
  <si>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</si>
  <si>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</si>
  <si>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</si>
  <si>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</si>
  <si>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</si>
  <si>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</si>
  <si>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</si>
  <si>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</si>
  <si>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1  ул. Тружениц  за январь 2013г.</t>
  </si>
  <si>
    <t>коммунальным услугам жилого дома № 1 ул. Тружениц за февраль 2013г.</t>
  </si>
  <si>
    <t>коммунальным услугам жилого дома № 1 ул. Тружениц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</si>
  <si>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</si>
  <si>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</si>
  <si>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(0,6)</t>
    </r>
  </si>
  <si>
    <t>коммунальным услугам жилого дома № 1  ул. Тружениц  за апрель  2013г.</t>
  </si>
  <si>
    <t>коммунальным услугам жилого дома № 1 ул. Тружениц за май  2013г.</t>
  </si>
  <si>
    <t>коммунальным услугам жилого дома № 1 ул. Тружениц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</si>
  <si>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</si>
  <si>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</si>
  <si>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</si>
  <si>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1 ул. Тружениц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</si>
  <si>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</si>
  <si>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</si>
  <si>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</si>
  <si>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</si>
  <si>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</si>
  <si>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г. Электрические сети с заменой электролампочек (установка общедомового счетчика)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</si>
  <si>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</si>
  <si>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</si>
  <si>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</si>
  <si>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</si>
  <si>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</si>
  <si>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</si>
  <si>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</si>
  <si>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</si>
  <si>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</si>
  <si>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</si>
  <si>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</si>
  <si>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</si>
  <si>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</si>
  <si>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</si>
  <si>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</si>
  <si>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</si>
  <si>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</si>
  <si>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</si>
  <si>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</si>
  <si>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1 ул. Тружениц за 3 квартал 2013г.</t>
  </si>
  <si>
    <t xml:space="preserve">5.начислено за 3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</si>
  <si>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</si>
  <si>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</si>
  <si>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</si>
  <si>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</si>
  <si>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</si>
  <si>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</si>
  <si>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</si>
  <si>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</si>
  <si>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</si>
  <si>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</si>
  <si>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</si>
  <si>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</si>
  <si>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</si>
  <si>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</si>
  <si>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 задолженность за собственниками на 01.07.2013г.</t>
  </si>
  <si>
    <t>6.  задолженность за собственниками на 01.10.2013г.</t>
  </si>
  <si>
    <t>коммунальным услугам жилого дома № 1 ул. Тружениц за 4 квартал 2013г.</t>
  </si>
  <si>
    <t xml:space="preserve">5.начислено за 4 квартал 2013г. </t>
  </si>
  <si>
    <t>6. 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</si>
  <si>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</si>
  <si>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</si>
  <si>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</si>
  <si>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</si>
  <si>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</si>
  <si>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</si>
  <si>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</si>
  <si>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</si>
  <si>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</si>
  <si>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7. задолженность за собственникамина 01.01.2014г. За водоотведение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</si>
</sst>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14">
      <selection activeCell="O145" sqref="O145"/>
    </sheetView>
  </sheetViews>
  <sheetFormatPr defaultColWidth="9.00390625" defaultRowHeight="12.75"/>
  <cols>
    <col min="10" max="10" width="19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2376.6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491.2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12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8458.464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14444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73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5526</v>
      </c>
    </row>
    <row r="12" spans="1:11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309.45599999999996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Лист2!K13+Лист2!W13+Лист2!AI13</f>
        <v>2013.174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7848.63</v>
      </c>
    </row>
    <row r="26" spans="1:11" ht="15.75">
      <c r="A26" s="12"/>
      <c r="B26" s="7" t="s">
        <v>53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50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0</v>
      </c>
    </row>
    <row r="28" spans="1:11" ht="15">
      <c r="A28" s="2" t="s">
        <v>51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52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48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45</v>
      </c>
      <c r="B35" s="3"/>
      <c r="C35" s="3"/>
      <c r="D35" s="3"/>
      <c r="E35" s="3"/>
      <c r="F35" s="3"/>
      <c r="G35" s="3"/>
      <c r="H35" s="3"/>
      <c r="I35" s="3"/>
      <c r="J35" s="4"/>
      <c r="K35" s="15"/>
    </row>
    <row r="36" spans="1:13" ht="15">
      <c r="A36" s="2" t="s">
        <v>46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2986.434</v>
      </c>
      <c r="M36" s="19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491.2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12</v>
      </c>
    </row>
    <row r="39" spans="1:13" ht="15">
      <c r="A39" s="2" t="s">
        <v>49</v>
      </c>
      <c r="B39" s="3"/>
      <c r="C39" s="3"/>
      <c r="D39" s="3"/>
      <c r="E39" s="3"/>
      <c r="F39" s="3"/>
      <c r="G39" s="3"/>
      <c r="H39" s="3"/>
      <c r="I39" s="3"/>
      <c r="J39" s="4"/>
      <c r="K39" s="18">
        <f>Лист2!K42+Лист2!W42+Лист2!AI42</f>
        <v>8458.464</v>
      </c>
      <c r="M39" s="19"/>
    </row>
    <row r="40" spans="1:11" ht="15">
      <c r="A40" s="2" t="s">
        <v>90</v>
      </c>
      <c r="B40" s="3"/>
      <c r="C40" s="3"/>
      <c r="D40" s="3"/>
      <c r="E40" s="3"/>
      <c r="F40" s="3"/>
      <c r="G40" s="3"/>
      <c r="H40" s="3"/>
      <c r="I40" s="3"/>
      <c r="J40" s="4"/>
      <c r="K40" s="18">
        <v>13605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73</v>
      </c>
      <c r="B42" s="3"/>
      <c r="C42" s="3"/>
      <c r="D42" s="3"/>
      <c r="E42" s="3"/>
      <c r="F42" s="3"/>
      <c r="G42" s="3"/>
      <c r="H42" s="3"/>
      <c r="I42" s="3"/>
      <c r="J42" s="4"/>
      <c r="K42" s="18">
        <f>Лист2!AI44*3</f>
        <v>5526</v>
      </c>
    </row>
    <row r="43" spans="1:11" ht="15.75">
      <c r="A43" s="8" t="s">
        <v>40</v>
      </c>
      <c r="B43" s="3"/>
      <c r="C43" s="3"/>
      <c r="D43" s="3"/>
      <c r="E43" s="3"/>
      <c r="F43" s="3"/>
      <c r="G43" s="3"/>
      <c r="H43" s="3"/>
      <c r="I43" s="3"/>
      <c r="J43" s="4"/>
      <c r="K43" s="18">
        <f>Лист2!AI45*3</f>
        <v>309.45599999999996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>
        <f>Лист2!AI46+Лист2!W46+Лист2!K46</f>
        <v>1059.474</v>
      </c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K49</f>
        <v>7242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>
        <v>7242</v>
      </c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K42+K43+K44+K45</f>
        <v>14136.93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17">
        <v>3600</v>
      </c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64</v>
      </c>
      <c r="B68" s="3"/>
      <c r="C68" s="3"/>
      <c r="D68" s="3"/>
      <c r="E68" s="3"/>
      <c r="F68" s="3"/>
      <c r="G68" s="3"/>
      <c r="H68" s="3"/>
      <c r="I68" s="3"/>
      <c r="J68" s="4"/>
      <c r="K68" s="15">
        <v>2692</v>
      </c>
      <c r="L68" s="19"/>
    </row>
    <row r="69" spans="1:11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491.2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12</v>
      </c>
    </row>
    <row r="72" spans="1:11" ht="15">
      <c r="A72" s="2" t="s">
        <v>75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8458.464</v>
      </c>
    </row>
    <row r="73" spans="1:11" ht="15">
      <c r="A73" s="2" t="s">
        <v>91</v>
      </c>
      <c r="B73" s="3"/>
      <c r="C73" s="3"/>
      <c r="D73" s="3"/>
      <c r="E73" s="3"/>
      <c r="F73" s="3"/>
      <c r="G73" s="3"/>
      <c r="H73" s="3"/>
      <c r="I73" s="3"/>
      <c r="J73" s="4"/>
      <c r="K73" s="18">
        <v>16741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73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5526</v>
      </c>
    </row>
    <row r="76" spans="1:11" ht="15.75">
      <c r="A76" s="8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309.45599999999996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/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5835.456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92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79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v>69</v>
      </c>
      <c r="L101" s="19"/>
    </row>
    <row r="102" spans="1:11" ht="15">
      <c r="A102" s="2" t="s">
        <v>82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491.2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12</v>
      </c>
    </row>
    <row r="105" spans="1:11" ht="15">
      <c r="A105" s="2" t="s">
        <v>93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8458.464</v>
      </c>
    </row>
    <row r="106" spans="1:11" ht="15">
      <c r="A106" s="2" t="s">
        <v>94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8" t="s">
        <v>73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5526</v>
      </c>
    </row>
    <row r="109" spans="1:11" ht="15.75">
      <c r="A109" s="8" t="s">
        <v>40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309.45599999999996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/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</f>
        <v>5835.456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4" t="s">
        <v>95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8">
        <f>K105*4+K5</f>
        <v>36210.456</v>
      </c>
      <c r="L131" s="19"/>
    </row>
    <row r="132" spans="1:11" ht="15">
      <c r="A132" s="25" t="s">
        <v>96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18">
        <f>K122+K89+K56+K25</f>
        <v>33656.472</v>
      </c>
    </row>
    <row r="133" spans="1:11" ht="15">
      <c r="A133" s="24" t="s">
        <v>97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8"/>
    </row>
    <row r="134" spans="1:11" ht="15.75">
      <c r="A134" s="8" t="s">
        <v>73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8">
        <f>K108*4</f>
        <v>22104</v>
      </c>
    </row>
    <row r="135" spans="1:11" ht="15.75">
      <c r="A135" s="8" t="s">
        <v>40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8">
        <f>K109*4</f>
        <v>1237.8239999999998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18">
        <f>K44+K13</f>
        <v>3072.648</v>
      </c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18">
        <f>K45</f>
        <v>7242</v>
      </c>
    </row>
    <row r="138" spans="1:11" ht="15">
      <c r="A138" s="2" t="s">
        <v>98</v>
      </c>
      <c r="B138" s="3"/>
      <c r="C138" s="3"/>
      <c r="D138" s="3"/>
      <c r="E138" s="3"/>
      <c r="F138" s="3"/>
      <c r="G138" s="3"/>
      <c r="H138" s="3"/>
      <c r="I138" s="3"/>
      <c r="J138" s="14"/>
      <c r="K138" s="17"/>
    </row>
    <row r="139" spans="1:11" ht="15">
      <c r="A139" s="2" t="s">
        <v>99</v>
      </c>
      <c r="B139" s="3"/>
      <c r="C139" s="3"/>
      <c r="D139" s="3"/>
      <c r="E139" s="3"/>
      <c r="F139" s="3"/>
      <c r="G139" s="3"/>
      <c r="H139" s="3"/>
      <c r="I139" s="3"/>
      <c r="J139" s="14"/>
      <c r="K139" s="18">
        <f>K131-K132</f>
        <v>2553.9839999999967</v>
      </c>
    </row>
    <row r="140" spans="1:11" ht="15">
      <c r="A140" s="2" t="s">
        <v>100</v>
      </c>
      <c r="B140" s="3"/>
      <c r="C140" s="3"/>
      <c r="D140" s="3"/>
      <c r="E140" s="3"/>
      <c r="F140" s="3"/>
      <c r="G140" s="3"/>
      <c r="H140" s="3"/>
      <c r="I140" s="3"/>
      <c r="J140" s="14"/>
      <c r="K140" s="17">
        <v>17138</v>
      </c>
    </row>
    <row r="141" spans="1:11" ht="15">
      <c r="A141" s="2" t="s">
        <v>101</v>
      </c>
      <c r="B141" s="3"/>
      <c r="C141" s="3"/>
      <c r="D141" s="3"/>
      <c r="E141" s="3"/>
      <c r="F141" s="3"/>
      <c r="G141" s="3"/>
      <c r="H141" s="3"/>
      <c r="I141" s="3"/>
      <c r="J141" s="14"/>
      <c r="K141" s="17">
        <v>6229</v>
      </c>
    </row>
    <row r="142" spans="1:11" ht="15">
      <c r="A142" s="28" t="s">
        <v>102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17">
        <v>2171</v>
      </c>
    </row>
    <row r="143" spans="1:11" ht="15">
      <c r="A143" s="2" t="s">
        <v>103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7">
        <v>2716</v>
      </c>
    </row>
    <row r="144" spans="1:11" ht="15">
      <c r="A144" s="2" t="s">
        <v>104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7">
        <v>12460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A91">
      <selection activeCell="AI130" sqref="AI130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2376.6</v>
      </c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2472.37</v>
      </c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2724.2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491.2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491.2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491.2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12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5.74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5.74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5.74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2819.488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2819.488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2819.488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1842</v>
      </c>
      <c r="M11" s="8" t="s">
        <v>39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1842</v>
      </c>
      <c r="Y11" s="8" t="s">
        <v>39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1842</v>
      </c>
    </row>
    <row r="12" spans="1:35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103.15199999999999</v>
      </c>
      <c r="M12" s="8" t="s">
        <v>40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103.15199999999999</v>
      </c>
      <c r="Y12" s="8" t="s">
        <v>40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103.15199999999999</v>
      </c>
    </row>
    <row r="13" spans="1:35" ht="15.75">
      <c r="A13" s="8" t="s">
        <v>41</v>
      </c>
      <c r="B13" s="3"/>
      <c r="C13" s="3"/>
      <c r="D13" s="3"/>
      <c r="E13" s="3"/>
      <c r="F13" s="3"/>
      <c r="G13" s="3"/>
      <c r="H13" s="3"/>
      <c r="I13" s="3"/>
      <c r="J13" s="4"/>
      <c r="K13" s="18">
        <f>0.6*449*2.89</f>
        <v>778.5659999999999</v>
      </c>
      <c r="M13" s="8" t="s">
        <v>41</v>
      </c>
      <c r="N13" s="3"/>
      <c r="O13" s="3"/>
      <c r="P13" s="3"/>
      <c r="Q13" s="3"/>
      <c r="R13" s="3"/>
      <c r="S13" s="3"/>
      <c r="T13" s="3"/>
      <c r="U13" s="3"/>
      <c r="V13" s="4"/>
      <c r="W13" s="18">
        <f>0.6*359*2.89</f>
        <v>622.5060000000001</v>
      </c>
      <c r="Y13" s="8" t="s">
        <v>41</v>
      </c>
      <c r="Z13" s="3"/>
      <c r="AA13" s="3"/>
      <c r="AB13" s="3"/>
      <c r="AC13" s="3"/>
      <c r="AD13" s="3"/>
      <c r="AE13" s="3"/>
      <c r="AF13" s="3"/>
      <c r="AG13" s="3"/>
      <c r="AH13" s="4"/>
      <c r="AI13" s="18">
        <f>0.6*2.89*353</f>
        <v>612.102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2723.718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W11+W12+W13</f>
        <v>2567.6580000000004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AI11+AI12+AI13</f>
        <v>2557.254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42</v>
      </c>
      <c r="C35" s="1"/>
      <c r="D35" s="1"/>
      <c r="E35" s="1"/>
      <c r="F35" s="1"/>
      <c r="G35" s="1"/>
      <c r="H35" s="1"/>
      <c r="I35" s="1"/>
      <c r="M35" s="1"/>
      <c r="N35" s="1" t="s">
        <v>43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20"/>
      <c r="M37" s="2" t="s">
        <v>55</v>
      </c>
      <c r="N37" s="3"/>
      <c r="O37" s="3"/>
      <c r="P37" s="3"/>
      <c r="Q37" s="3"/>
      <c r="R37" s="3"/>
      <c r="S37" s="3"/>
      <c r="T37" s="3"/>
      <c r="U37" s="3"/>
      <c r="V37" s="4"/>
      <c r="W37" s="20"/>
      <c r="Y37" s="2" t="s">
        <v>58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v>3318.4</v>
      </c>
    </row>
    <row r="38" spans="1:35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2986.434</v>
      </c>
      <c r="M38" s="2" t="s">
        <v>56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3411.664</v>
      </c>
      <c r="Y38" s="2" t="s">
        <v>59</v>
      </c>
      <c r="Z38" s="3"/>
      <c r="AA38" s="3"/>
      <c r="AB38" s="3"/>
      <c r="AC38" s="3"/>
      <c r="AD38" s="3"/>
      <c r="AE38" s="3"/>
      <c r="AF38" s="3"/>
      <c r="AG38" s="3"/>
      <c r="AH38" s="4"/>
      <c r="AI38" s="15"/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491.2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491.2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491.2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12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12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12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5.74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5.74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5.74</v>
      </c>
    </row>
    <row r="42" spans="1:35" ht="15">
      <c r="A42" s="2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2819.488</v>
      </c>
      <c r="M42" s="2" t="s">
        <v>57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2819.488</v>
      </c>
      <c r="Y42" s="2" t="s">
        <v>60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2819.488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39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1842</v>
      </c>
      <c r="M44" s="8" t="s">
        <v>39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1842</v>
      </c>
      <c r="Y44" s="8" t="s">
        <v>39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1842</v>
      </c>
    </row>
    <row r="45" spans="1:35" ht="15.75">
      <c r="A45" s="8" t="s">
        <v>40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103.15199999999999</v>
      </c>
      <c r="M45" s="8" t="s">
        <v>40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103.15199999999999</v>
      </c>
      <c r="Y45" s="8" t="s">
        <v>40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103.15199999999999</v>
      </c>
    </row>
    <row r="46" spans="1:35" ht="15.75">
      <c r="A46" s="8" t="s">
        <v>41</v>
      </c>
      <c r="B46" s="3"/>
      <c r="C46" s="3"/>
      <c r="D46" s="3"/>
      <c r="E46" s="3"/>
      <c r="F46" s="3"/>
      <c r="G46" s="3"/>
      <c r="H46" s="3"/>
      <c r="I46" s="3"/>
      <c r="J46" s="4"/>
      <c r="K46" s="18">
        <f>0.6*259*2.89</f>
        <v>449.10600000000005</v>
      </c>
      <c r="M46" s="8" t="s">
        <v>41</v>
      </c>
      <c r="N46" s="3"/>
      <c r="O46" s="3"/>
      <c r="P46" s="3"/>
      <c r="Q46" s="3"/>
      <c r="R46" s="3"/>
      <c r="S46" s="3"/>
      <c r="T46" s="3"/>
      <c r="U46" s="3"/>
      <c r="V46" s="4"/>
      <c r="W46" s="18">
        <f>0.6*209*2.89</f>
        <v>362.406</v>
      </c>
      <c r="Y46" s="8" t="s">
        <v>41</v>
      </c>
      <c r="Z46" s="3"/>
      <c r="AA46" s="3"/>
      <c r="AB46" s="3"/>
      <c r="AC46" s="3"/>
      <c r="AD46" s="3"/>
      <c r="AE46" s="3"/>
      <c r="AF46" s="3"/>
      <c r="AG46" s="3"/>
      <c r="AH46" s="4"/>
      <c r="AI46" s="18">
        <f>0.6*143*2.89</f>
        <v>247.962</v>
      </c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W51</f>
        <v>7242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54</v>
      </c>
      <c r="N51" s="3"/>
      <c r="O51" s="3"/>
      <c r="P51" s="3"/>
      <c r="Q51" s="3"/>
      <c r="R51" s="3"/>
      <c r="S51" s="3"/>
      <c r="T51" s="3"/>
      <c r="U51" s="3"/>
      <c r="V51" s="4"/>
      <c r="W51" s="5">
        <v>7242</v>
      </c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</f>
        <v>2394.2580000000003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W44+W45+W46+W47</f>
        <v>9549.558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AI44+AI45+AI46</f>
        <v>2193.114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61</v>
      </c>
      <c r="R67" s="22" t="s">
        <v>62</v>
      </c>
      <c r="AD67" s="22" t="s">
        <v>63</v>
      </c>
    </row>
    <row r="68" spans="1:36" ht="15">
      <c r="A68" s="2" t="s">
        <v>64</v>
      </c>
      <c r="B68" s="3"/>
      <c r="C68" s="3"/>
      <c r="D68" s="3"/>
      <c r="E68" s="3"/>
      <c r="F68" s="3"/>
      <c r="G68" s="3"/>
      <c r="H68" s="3"/>
      <c r="I68" s="3"/>
      <c r="J68" s="4"/>
      <c r="K68" s="15">
        <v>2692</v>
      </c>
      <c r="L68" s="19"/>
      <c r="M68" s="2" t="s">
        <v>65</v>
      </c>
      <c r="N68" s="3"/>
      <c r="O68" s="3"/>
      <c r="P68" s="3"/>
      <c r="Q68" s="3"/>
      <c r="R68" s="3"/>
      <c r="S68" s="3"/>
      <c r="T68" s="3"/>
      <c r="U68" s="3"/>
      <c r="V68" s="4"/>
      <c r="W68" s="15">
        <v>1817.7</v>
      </c>
      <c r="X68" s="19"/>
      <c r="Y68" s="2" t="s">
        <v>66</v>
      </c>
      <c r="Z68" s="3"/>
      <c r="AA68" s="3"/>
      <c r="AB68" s="3"/>
      <c r="AC68" s="3"/>
      <c r="AD68" s="3"/>
      <c r="AE68" s="3"/>
      <c r="AF68" s="3"/>
      <c r="AG68" s="3"/>
      <c r="AH68" s="4"/>
      <c r="AI68" s="15">
        <v>943.4</v>
      </c>
      <c r="AJ68" s="19"/>
    </row>
    <row r="69" spans="1:35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/>
      <c r="M69" s="2" t="s">
        <v>68</v>
      </c>
      <c r="N69" s="3"/>
      <c r="O69" s="3"/>
      <c r="P69" s="3"/>
      <c r="Q69" s="3"/>
      <c r="R69" s="3"/>
      <c r="S69" s="3"/>
      <c r="T69" s="3"/>
      <c r="U69" s="3"/>
      <c r="V69" s="4"/>
      <c r="W69" s="15"/>
      <c r="Y69" s="2" t="s">
        <v>69</v>
      </c>
      <c r="Z69" s="3"/>
      <c r="AA69" s="3"/>
      <c r="AB69" s="3"/>
      <c r="AC69" s="3"/>
      <c r="AD69" s="3"/>
      <c r="AE69" s="3"/>
      <c r="AF69" s="3"/>
      <c r="AG69" s="3"/>
      <c r="AH69" s="4"/>
      <c r="AI69" s="15"/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491.2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491.2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491.2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12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12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12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5.74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5.74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5.74</v>
      </c>
    </row>
    <row r="73" spans="1:35" ht="15">
      <c r="A73" s="2" t="s">
        <v>70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2819.488</v>
      </c>
      <c r="M73" s="2" t="s">
        <v>71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2819.488</v>
      </c>
      <c r="Y73" s="2" t="s">
        <v>72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2819.488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73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1842</v>
      </c>
      <c r="M75" s="8" t="s">
        <v>73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1842</v>
      </c>
      <c r="Y75" s="8" t="s">
        <v>73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1842</v>
      </c>
    </row>
    <row r="76" spans="1:35" ht="15.75">
      <c r="A76" s="8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103.15199999999999</v>
      </c>
      <c r="M76" s="8" t="s">
        <v>40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103.15199999999999</v>
      </c>
      <c r="Y76" s="8" t="s">
        <v>40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103.15199999999999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X78" s="23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1945.152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</f>
        <v>1945.152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</f>
        <v>1945.152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76</v>
      </c>
      <c r="R98" s="22" t="s">
        <v>77</v>
      </c>
      <c r="AD98" s="22" t="s">
        <v>78</v>
      </c>
    </row>
    <row r="99" spans="1:35" ht="15">
      <c r="A99" s="2" t="s">
        <v>79</v>
      </c>
      <c r="B99" s="3"/>
      <c r="C99" s="3"/>
      <c r="D99" s="3"/>
      <c r="E99" s="3"/>
      <c r="F99" s="3"/>
      <c r="G99" s="3"/>
      <c r="H99" s="3"/>
      <c r="I99" s="3"/>
      <c r="J99" s="4"/>
      <c r="K99" s="18">
        <v>69</v>
      </c>
      <c r="L99" s="19"/>
      <c r="M99" s="2" t="s">
        <v>80</v>
      </c>
      <c r="N99" s="3"/>
      <c r="O99" s="3"/>
      <c r="P99" s="3"/>
      <c r="Q99" s="3"/>
      <c r="R99" s="3"/>
      <c r="S99" s="3"/>
      <c r="T99" s="3"/>
      <c r="U99" s="3"/>
      <c r="V99" s="4"/>
      <c r="W99" s="20"/>
      <c r="Y99" s="2" t="s">
        <v>81</v>
      </c>
      <c r="Z99" s="3"/>
      <c r="AA99" s="3"/>
      <c r="AB99" s="3"/>
      <c r="AC99" s="3"/>
      <c r="AD99" s="3"/>
      <c r="AE99" s="3"/>
      <c r="AF99" s="3"/>
      <c r="AG99" s="3"/>
      <c r="AH99" s="4"/>
      <c r="AI99" s="20"/>
    </row>
    <row r="100" spans="1:35" ht="15">
      <c r="A100" s="2" t="s">
        <v>82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  <c r="M100" s="2" t="s">
        <v>83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K104-K99-K120</f>
        <v>805.3359999999998</v>
      </c>
      <c r="Y100" s="2" t="s">
        <v>84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W100+W104-W120</f>
        <v>1679.6719999999996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491.2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491.2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491.2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12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12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12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5.74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5.74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5.74</v>
      </c>
    </row>
    <row r="104" spans="1:35" ht="15">
      <c r="A104" s="2" t="s">
        <v>85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2819.488</v>
      </c>
      <c r="M104" s="2" t="s">
        <v>86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2819.488</v>
      </c>
      <c r="Y104" s="2" t="s">
        <v>87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2819.488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73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1842</v>
      </c>
      <c r="M106" s="8" t="s">
        <v>73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1842</v>
      </c>
      <c r="Y106" s="8" t="s">
        <v>73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1842</v>
      </c>
    </row>
    <row r="107" spans="1:35" ht="15.75">
      <c r="A107" s="8" t="s">
        <v>40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103.15199999999999</v>
      </c>
      <c r="M107" s="8" t="s">
        <v>40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103.15199999999999</v>
      </c>
      <c r="Y107" s="8" t="s">
        <v>40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103.15199999999999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88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88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88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</f>
        <v>1945.152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</f>
        <v>1945.152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1945.152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3">
        <f>AI100+AI104-AI120</f>
        <v>2554.008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2013-07-11T09:04:57Z</cp:lastPrinted>
  <dcterms:created xsi:type="dcterms:W3CDTF">2012-04-11T04:13:08Z</dcterms:created>
  <dcterms:modified xsi:type="dcterms:W3CDTF">2014-02-06T11:12:02Z</dcterms:modified>
  <cp:category/>
  <cp:version/>
  <cp:contentType/>
  <cp:contentStatus/>
</cp:coreProperties>
</file>