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<sst xmlns="http://schemas.openxmlformats.org/spreadsheetml/2006/main" count="501" uniqueCount="103">
  <si>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</si>
  <si>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</si>
  <si>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</si>
  <si>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</si>
  <si>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</si>
  <si>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</si>
  <si>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</si>
  <si>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</si>
  <si>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</si>
  <si>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</si>
  <si>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</si>
  <si>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</si>
  <si>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</si>
  <si>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</si>
  <si>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</si>
  <si>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</si>
  <si>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</si>
  <si>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</si>
  <si>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</si>
  <si>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</si>
  <si>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</si>
  <si>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</si>
  <si>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</si>
  <si>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</si>
  <si>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18 ул. Пронская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</si>
  <si>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</si>
  <si>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</si>
  <si>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</si>
  <si>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</si>
  <si>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</si>
  <si>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</si>
  <si>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</si>
  <si>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</si>
  <si>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</si>
  <si>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</si>
  <si>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</si>
  <si>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18 ул. Пронская за февраль 2013г.</t>
  </si>
  <si>
    <t>коммунальным услугам жилого дома № 18 ул. Пронская за март 2013г.</t>
  </si>
  <si>
    <t>коммунальным услугам жилого дома № 18  ул. Пронская за январь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</si>
  <si>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</si>
  <si>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>. Обслуживание газовых сетей (ВГО)</t>
    </r>
  </si>
  <si>
    <t>коммунальным услугам жилого дома № 18  ул. Пронская за апрель  2013г.</t>
  </si>
  <si>
    <t>коммунальным услугам жилого дома № 18 ул. Пронская за май 2013г.</t>
  </si>
  <si>
    <t>коммунальным услугам жилого дома № 18 ул. Пронская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</si>
  <si>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</si>
  <si>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</si>
  <si>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</si>
  <si>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18 ул. Пронская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</si>
  <si>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</si>
  <si>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</si>
  <si>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</si>
  <si>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</si>
  <si>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</si>
  <si>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</si>
  <si>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</si>
  <si>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</si>
  <si>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</si>
  <si>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</si>
  <si>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</si>
  <si>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</si>
  <si>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</si>
  <si>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</si>
  <si>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</si>
  <si>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</si>
  <si>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</si>
  <si>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</si>
  <si>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</si>
  <si>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</si>
  <si>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</si>
  <si>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</si>
  <si>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</si>
  <si>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</si>
  <si>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</si>
  <si>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18 ул. Пронская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</si>
  <si>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</si>
  <si>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</si>
  <si>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</si>
  <si>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</si>
  <si>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</si>
  <si>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</si>
  <si>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</si>
  <si>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</si>
  <si>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</si>
  <si>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</si>
  <si>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</si>
  <si>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</si>
  <si>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</si>
  <si>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</si>
  <si>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</si>
  <si>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</si>
  <si>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 xml:space="preserve">к. Прочие работы  </t>
  </si>
  <si>
    <t>коммунальным услугам жилого дома № 18 ул. Пронская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</si>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</sst>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21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2754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391.6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7">
        <f>Лист2!AI9+Лист2!W9+Лист2!K9</f>
        <v>5067.304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7">
        <v>11770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6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Лист2!K11*3</f>
        <v>4405.5</v>
      </c>
    </row>
    <row r="12" spans="1:11" ht="15.75">
      <c r="A12" s="8" t="s">
        <v>72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Лист2!W12*3</f>
        <v>246.70800000000003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>
        <f>Лист2!W13+Лист2!K13</f>
        <v>700.5360000000001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K11+K12+K13</f>
        <v>5352.744</v>
      </c>
    </row>
    <row r="26" spans="1:11" ht="15.75">
      <c r="A26" s="12"/>
      <c r="B26" s="7" t="s">
        <v>52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49</v>
      </c>
      <c r="B27" s="14"/>
      <c r="C27" s="14"/>
      <c r="D27" s="14"/>
      <c r="E27" s="14"/>
      <c r="F27" s="14"/>
      <c r="G27" s="14"/>
      <c r="H27" s="14"/>
      <c r="I27" s="14"/>
      <c r="J27" s="4"/>
      <c r="K27" s="17">
        <v>455</v>
      </c>
    </row>
    <row r="28" spans="1:11" ht="15">
      <c r="A28" s="2" t="s">
        <v>50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51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44</v>
      </c>
      <c r="B36" s="3"/>
      <c r="C36" s="3"/>
      <c r="D36" s="3"/>
      <c r="E36" s="3"/>
      <c r="F36" s="3"/>
      <c r="G36" s="3"/>
      <c r="H36" s="3"/>
      <c r="I36" s="3"/>
      <c r="J36" s="4"/>
      <c r="K36" s="15">
        <v>3039.4</v>
      </c>
      <c r="L36" s="18"/>
    </row>
    <row r="37" spans="1:11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5">
        <f>K6</f>
        <v>391.6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>
        <f>K7</f>
        <v>12</v>
      </c>
    </row>
    <row r="40" spans="1:11" ht="15">
      <c r="A40" s="2" t="s">
        <v>48</v>
      </c>
      <c r="B40" s="3"/>
      <c r="C40" s="3"/>
      <c r="D40" s="3"/>
      <c r="E40" s="3"/>
      <c r="F40" s="3"/>
      <c r="G40" s="3"/>
      <c r="H40" s="3"/>
      <c r="I40" s="3"/>
      <c r="J40" s="4"/>
      <c r="K40" s="17">
        <f>2232*3</f>
        <v>6696</v>
      </c>
    </row>
    <row r="41" spans="1:11" ht="15">
      <c r="A41" s="2" t="s">
        <v>88</v>
      </c>
      <c r="B41" s="3"/>
      <c r="C41" s="3"/>
      <c r="D41" s="3"/>
      <c r="E41" s="3"/>
      <c r="F41" s="3"/>
      <c r="G41" s="3"/>
      <c r="H41" s="3"/>
      <c r="I41" s="3"/>
      <c r="J41" s="4"/>
      <c r="K41" s="17">
        <v>9761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6"/>
    </row>
    <row r="43" spans="1:11" ht="15.75">
      <c r="A43" s="8" t="s">
        <v>71</v>
      </c>
      <c r="B43" s="3"/>
      <c r="C43" s="3"/>
      <c r="D43" s="3"/>
      <c r="E43" s="3"/>
      <c r="F43" s="3"/>
      <c r="G43" s="3"/>
      <c r="H43" s="3"/>
      <c r="I43" s="3"/>
      <c r="J43" s="4"/>
      <c r="K43" s="17">
        <f>K11</f>
        <v>4405.5</v>
      </c>
    </row>
    <row r="44" spans="1:11" ht="15.75">
      <c r="A44" s="8" t="s">
        <v>72</v>
      </c>
      <c r="B44" s="3"/>
      <c r="C44" s="3"/>
      <c r="D44" s="3"/>
      <c r="E44" s="3"/>
      <c r="F44" s="3"/>
      <c r="G44" s="3"/>
      <c r="H44" s="3"/>
      <c r="I44" s="3"/>
      <c r="J44" s="4"/>
      <c r="K44" s="17">
        <f>K12</f>
        <v>246.70800000000003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7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7">
        <f>K43+K44</f>
        <v>4652.208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73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62</v>
      </c>
      <c r="B69" s="3"/>
      <c r="C69" s="3"/>
      <c r="D69" s="3"/>
      <c r="E69" s="3"/>
      <c r="F69" s="3"/>
      <c r="G69" s="3"/>
      <c r="H69" s="3"/>
      <c r="I69" s="3"/>
      <c r="J69" s="4"/>
      <c r="K69" s="15">
        <v>995.2</v>
      </c>
      <c r="L69" s="18"/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</f>
        <v>391.6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6">
        <f>K39</f>
        <v>12</v>
      </c>
    </row>
    <row r="73" spans="1:11" ht="15">
      <c r="A73" s="2" t="s">
        <v>74</v>
      </c>
      <c r="B73" s="3"/>
      <c r="C73" s="3"/>
      <c r="D73" s="3"/>
      <c r="E73" s="3"/>
      <c r="F73" s="3"/>
      <c r="G73" s="3"/>
      <c r="H73" s="3"/>
      <c r="I73" s="3"/>
      <c r="J73" s="4"/>
      <c r="K73" s="17">
        <f>K40</f>
        <v>6696</v>
      </c>
    </row>
    <row r="74" spans="1:11" ht="15">
      <c r="A74" s="2" t="s">
        <v>89</v>
      </c>
      <c r="B74" s="3"/>
      <c r="C74" s="3"/>
      <c r="D74" s="3"/>
      <c r="E74" s="3"/>
      <c r="F74" s="3"/>
      <c r="G74" s="3"/>
      <c r="H74" s="3"/>
      <c r="I74" s="3"/>
      <c r="J74" s="4"/>
      <c r="K74" s="17">
        <v>11049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6"/>
    </row>
    <row r="76" spans="1:11" ht="15.75">
      <c r="A76" s="8" t="s">
        <v>71</v>
      </c>
      <c r="B76" s="3"/>
      <c r="C76" s="3"/>
      <c r="D76" s="3"/>
      <c r="E76" s="3"/>
      <c r="F76" s="3"/>
      <c r="G76" s="3"/>
      <c r="H76" s="3"/>
      <c r="I76" s="3"/>
      <c r="J76" s="4"/>
      <c r="K76" s="17">
        <f>K43</f>
        <v>4405.5</v>
      </c>
    </row>
    <row r="77" spans="1:11" ht="15.75">
      <c r="A77" s="8" t="s">
        <v>72</v>
      </c>
      <c r="B77" s="3"/>
      <c r="C77" s="3"/>
      <c r="D77" s="3"/>
      <c r="E77" s="3"/>
      <c r="F77" s="3"/>
      <c r="G77" s="3"/>
      <c r="H77" s="3"/>
      <c r="I77" s="3"/>
      <c r="J77" s="4"/>
      <c r="K77" s="17">
        <f>K44</f>
        <v>246.70800000000003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7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7">
        <f>K76+K77</f>
        <v>4652.208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91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78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8"/>
    </row>
    <row r="103" spans="1:11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K73-K69-K90</f>
        <v>1048.5920000000006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</f>
        <v>391.6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K72</f>
        <v>12</v>
      </c>
    </row>
    <row r="106" spans="1:11" ht="15">
      <c r="A106" s="2" t="s">
        <v>92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K73</f>
        <v>6696</v>
      </c>
    </row>
    <row r="107" spans="1:11" ht="15">
      <c r="A107" s="2" t="s">
        <v>93</v>
      </c>
      <c r="B107" s="3"/>
      <c r="C107" s="3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6"/>
    </row>
    <row r="109" spans="1:11" ht="15.75">
      <c r="A109" s="8" t="s">
        <v>71</v>
      </c>
      <c r="B109" s="3"/>
      <c r="C109" s="3"/>
      <c r="D109" s="3"/>
      <c r="E109" s="3"/>
      <c r="F109" s="3"/>
      <c r="G109" s="3"/>
      <c r="H109" s="3"/>
      <c r="I109" s="3"/>
      <c r="J109" s="4"/>
      <c r="K109" s="17">
        <f>K76</f>
        <v>4405.5</v>
      </c>
    </row>
    <row r="110" spans="1:11" ht="15.75">
      <c r="A110" s="8" t="s">
        <v>72</v>
      </c>
      <c r="B110" s="3"/>
      <c r="C110" s="3"/>
      <c r="D110" s="3"/>
      <c r="E110" s="3"/>
      <c r="F110" s="3"/>
      <c r="G110" s="3"/>
      <c r="H110" s="3"/>
      <c r="I110" s="3"/>
      <c r="J110" s="4"/>
      <c r="K110" s="17">
        <f>K77</f>
        <v>246.70800000000003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7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>
        <f>Лист2!AI109</f>
        <v>72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7">
        <f>K109+K110+K112</f>
        <v>4724.208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94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K106*3+K8-K4</f>
        <v>22401.304</v>
      </c>
      <c r="L132" s="18"/>
    </row>
    <row r="133" spans="1:11" ht="15">
      <c r="A133" s="25" t="s">
        <v>95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7">
        <f>K123+K90+K57+K25</f>
        <v>19381.368</v>
      </c>
    </row>
    <row r="134" spans="1:11" ht="15">
      <c r="A134" s="24" t="s">
        <v>96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17622</v>
      </c>
    </row>
    <row r="136" spans="1:11" ht="15.75">
      <c r="A136" s="8" t="s">
        <v>72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7">
        <f>K110*4</f>
        <v>986.8320000000001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f>Лист1!K13</f>
        <v>700.5360000000001</v>
      </c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f>K112</f>
        <v>72</v>
      </c>
    </row>
    <row r="139" spans="1:11" ht="15">
      <c r="A139" s="2" t="s">
        <v>97</v>
      </c>
      <c r="B139" s="3"/>
      <c r="C139" s="3"/>
      <c r="D139" s="3"/>
      <c r="E139" s="3"/>
      <c r="F139" s="3"/>
      <c r="G139" s="3"/>
      <c r="H139" s="3"/>
      <c r="I139" s="3"/>
      <c r="J139" s="4"/>
      <c r="K139" s="16"/>
    </row>
    <row r="140" spans="1:11" ht="15">
      <c r="A140" s="2" t="s">
        <v>98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f>K132-K133</f>
        <v>3019.9360000000015</v>
      </c>
    </row>
    <row r="141" spans="1:11" ht="15">
      <c r="A141" s="2" t="s">
        <v>99</v>
      </c>
      <c r="B141" s="3"/>
      <c r="C141" s="3"/>
      <c r="D141" s="3"/>
      <c r="E141" s="3"/>
      <c r="F141" s="3"/>
      <c r="G141" s="3"/>
      <c r="H141" s="3"/>
      <c r="I141" s="3"/>
      <c r="J141" s="4"/>
      <c r="K141" s="16">
        <v>10715</v>
      </c>
    </row>
    <row r="142" spans="1:11" ht="15">
      <c r="A142" s="2" t="s">
        <v>100</v>
      </c>
      <c r="B142" s="3"/>
      <c r="C142" s="3"/>
      <c r="D142" s="3"/>
      <c r="E142" s="3"/>
      <c r="F142" s="3"/>
      <c r="G142" s="3"/>
      <c r="H142" s="3"/>
      <c r="I142" s="3"/>
      <c r="J142" s="4"/>
      <c r="K142" s="16">
        <v>6720</v>
      </c>
    </row>
    <row r="143" spans="1:11" ht="15">
      <c r="A143" s="28" t="s">
        <v>101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6">
        <v>1020</v>
      </c>
    </row>
    <row r="144" spans="1:11" ht="15">
      <c r="A144" s="2" t="s">
        <v>102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6">
        <v>1820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workbookViewId="0" topLeftCell="T97">
      <selection activeCell="AI131" sqref="AI131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36</v>
      </c>
      <c r="O2" s="1"/>
      <c r="P2" s="1"/>
      <c r="Q2" s="1"/>
      <c r="R2" s="1"/>
      <c r="S2" s="1"/>
      <c r="T2" s="1"/>
      <c r="U2" s="1"/>
      <c r="Y2" s="1"/>
      <c r="Z2" s="1" t="s">
        <v>37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2754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3276.4</v>
      </c>
      <c r="X4" s="18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3720.8</v>
      </c>
      <c r="AJ4" s="18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391.6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9">
        <f>K6</f>
        <v>391.6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9">
        <f>W6</f>
        <v>391.6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12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6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6">
        <v>3.62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6">
        <v>5.7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1417.592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7">
        <f>K9</f>
        <v>1417.592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7">
        <f>AI6*AI8</f>
        <v>2232.1200000000003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1468.5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7">
        <f>K11</f>
        <v>1468.5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1468.5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82.236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7">
        <f>K12</f>
        <v>82.236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82.236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>
        <f>0.3*449*2.89</f>
        <v>389.28299999999996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7">
        <f>0.3*359*2.89</f>
        <v>311.25300000000004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7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6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6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K11+K12+K13</f>
        <v>1940.019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7">
        <f>W11+W12+W13</f>
        <v>1861.989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7">
        <f>AI11+AI12</f>
        <v>1550.736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41</v>
      </c>
      <c r="C35" s="1"/>
      <c r="D35" s="1"/>
      <c r="E35" s="1"/>
      <c r="F35" s="1"/>
      <c r="G35" s="1"/>
      <c r="H35" s="1"/>
      <c r="I35" s="1"/>
      <c r="M35" s="1"/>
      <c r="N35" s="1" t="s">
        <v>42</v>
      </c>
      <c r="O35" s="1"/>
      <c r="P35" s="1"/>
      <c r="Q35" s="1"/>
      <c r="R35" s="1"/>
      <c r="S35" s="1"/>
      <c r="T35" s="1"/>
      <c r="U35" s="1"/>
      <c r="Y35" s="1"/>
      <c r="Z35" s="1" t="s">
        <v>43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15">
        <v>3039.4</v>
      </c>
      <c r="L37" s="18"/>
      <c r="M37" s="2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15">
        <v>2358</v>
      </c>
      <c r="X37" s="18"/>
      <c r="Y37" s="2" t="s">
        <v>56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1676.6</v>
      </c>
      <c r="AJ37" s="18"/>
    </row>
    <row r="38" spans="1:35" ht="15">
      <c r="A38" s="2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57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9">
        <v>391.6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9">
        <f>K39</f>
        <v>391.6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9">
        <f>W39</f>
        <v>391.6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6">
        <v>12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6">
        <f>K40</f>
        <v>12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12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6">
        <v>5.7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6">
        <v>5.7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6">
        <v>5.7</v>
      </c>
    </row>
    <row r="42" spans="1:35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7">
        <f>K39*K41</f>
        <v>2232.1200000000003</v>
      </c>
      <c r="M42" s="2" t="s">
        <v>55</v>
      </c>
      <c r="N42" s="3"/>
      <c r="O42" s="3"/>
      <c r="P42" s="3"/>
      <c r="Q42" s="3"/>
      <c r="R42" s="3"/>
      <c r="S42" s="3"/>
      <c r="T42" s="3"/>
      <c r="U42" s="3"/>
      <c r="V42" s="4"/>
      <c r="W42" s="17">
        <f>K42</f>
        <v>2232.1200000000003</v>
      </c>
      <c r="Y42" s="2" t="s">
        <v>58</v>
      </c>
      <c r="Z42" s="3"/>
      <c r="AA42" s="3"/>
      <c r="AB42" s="3"/>
      <c r="AC42" s="3"/>
      <c r="AD42" s="3"/>
      <c r="AE42" s="3"/>
      <c r="AF42" s="3"/>
      <c r="AG42" s="3"/>
      <c r="AH42" s="4"/>
      <c r="AI42" s="17">
        <f>AI39*AI41</f>
        <v>2232.1200000000003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7">
        <f>K39*3.75</f>
        <v>1468.5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7">
        <f>K44</f>
        <v>1468.5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7">
        <f>W44</f>
        <v>1468.5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7">
        <f>K39*0.21</f>
        <v>82.236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7">
        <f>K45</f>
        <v>82.236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7">
        <f>W45</f>
        <v>82.236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7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7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7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6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6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6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7">
        <f>K44+K45+K46</f>
        <v>1550.736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7">
        <f>W44+W45+W46</f>
        <v>1550.736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7">
        <f>AI44+AI45</f>
        <v>1550.736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59</v>
      </c>
      <c r="R67" s="21" t="s">
        <v>60</v>
      </c>
      <c r="AD67" s="21" t="s">
        <v>61</v>
      </c>
    </row>
    <row r="68" spans="1:36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15">
        <v>995.2</v>
      </c>
      <c r="L68" s="18"/>
      <c r="M68" s="2" t="s">
        <v>63</v>
      </c>
      <c r="N68" s="3"/>
      <c r="O68" s="3"/>
      <c r="P68" s="3"/>
      <c r="Q68" s="3"/>
      <c r="R68" s="3"/>
      <c r="S68" s="3"/>
      <c r="T68" s="3"/>
      <c r="U68" s="3"/>
      <c r="V68" s="4"/>
      <c r="W68" s="15">
        <v>313.8</v>
      </c>
      <c r="Y68" s="2" t="s">
        <v>64</v>
      </c>
      <c r="Z68" s="3"/>
      <c r="AA68" s="3"/>
      <c r="AB68" s="3"/>
      <c r="AC68" s="3"/>
      <c r="AD68" s="3"/>
      <c r="AE68" s="3"/>
      <c r="AF68" s="3"/>
      <c r="AG68" s="3"/>
      <c r="AH68" s="4"/>
      <c r="AI68" s="22"/>
      <c r="AJ68" s="18"/>
    </row>
    <row r="69" spans="1:35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66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67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W73-W68-W89</f>
        <v>367.5840000000003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9">
        <f>K39</f>
        <v>391.6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9">
        <f>K70</f>
        <v>391.6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9">
        <f>W70</f>
        <v>391.6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6">
        <f>K40</f>
        <v>12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6">
        <f>K71</f>
        <v>12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6">
        <f>W71</f>
        <v>12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6">
        <f>K41</f>
        <v>5.7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6">
        <f>K72</f>
        <v>5.7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6">
        <f>W72</f>
        <v>5.7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7">
        <f>K42</f>
        <v>2232.1200000000003</v>
      </c>
      <c r="M73" s="2" t="s">
        <v>69</v>
      </c>
      <c r="N73" s="3"/>
      <c r="O73" s="3"/>
      <c r="P73" s="3"/>
      <c r="Q73" s="3"/>
      <c r="R73" s="3"/>
      <c r="S73" s="3"/>
      <c r="T73" s="3"/>
      <c r="U73" s="3"/>
      <c r="V73" s="4"/>
      <c r="W73" s="17">
        <f>K73</f>
        <v>2232.1200000000003</v>
      </c>
      <c r="Y73" s="2" t="s">
        <v>70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f>W73</f>
        <v>2232.1200000000003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7">
        <f>K44</f>
        <v>1468.5</v>
      </c>
      <c r="M75" s="8" t="s">
        <v>71</v>
      </c>
      <c r="N75" s="3"/>
      <c r="O75" s="3"/>
      <c r="P75" s="3"/>
      <c r="Q75" s="3"/>
      <c r="R75" s="3"/>
      <c r="S75" s="3"/>
      <c r="T75" s="3"/>
      <c r="U75" s="3"/>
      <c r="V75" s="4"/>
      <c r="W75" s="17">
        <f>K75</f>
        <v>1468.5</v>
      </c>
      <c r="Y75" s="8" t="s">
        <v>71</v>
      </c>
      <c r="Z75" s="3"/>
      <c r="AA75" s="3"/>
      <c r="AB75" s="3"/>
      <c r="AC75" s="3"/>
      <c r="AD75" s="3"/>
      <c r="AE75" s="3"/>
      <c r="AF75" s="3"/>
      <c r="AG75" s="3"/>
      <c r="AH75" s="4"/>
      <c r="AI75" s="17">
        <f>W75</f>
        <v>1468.5</v>
      </c>
    </row>
    <row r="76" spans="1:35" ht="15.75">
      <c r="A76" s="8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7">
        <f>K45</f>
        <v>82.236</v>
      </c>
      <c r="M76" s="8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7">
        <f>K76</f>
        <v>82.236</v>
      </c>
      <c r="Y76" s="8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7">
        <f>W76</f>
        <v>82.236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7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7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7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6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6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6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7">
        <f>K75+K76</f>
        <v>1550.736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7">
        <f>W75+W76</f>
        <v>1550.736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7">
        <f>AI75+AI76</f>
        <v>1550.736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75</v>
      </c>
      <c r="R98" s="21" t="s">
        <v>76</v>
      </c>
      <c r="AD98" s="21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2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2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2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AI69+AI73-AI89</f>
        <v>1048.9680000000005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K100+K104-K120</f>
        <v>1730.3520000000005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W100+W104-W120</f>
        <v>2411.736000000001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K70</f>
        <v>391.6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9">
        <f>K101</f>
        <v>391.6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9">
        <f>W101</f>
        <v>391.6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K71</f>
        <v>12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6">
        <f>K102</f>
        <v>12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6">
        <f>W102</f>
        <v>12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K72</f>
        <v>5.7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6">
        <f>K103</f>
        <v>5.7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>
        <f>W103</f>
        <v>5.7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K73</f>
        <v>2232.1200000000003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7">
        <f>K104</f>
        <v>2232.1200000000003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7">
        <f>W104</f>
        <v>2232.1200000000003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71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K75</f>
        <v>1468.5</v>
      </c>
      <c r="M106" s="8" t="s">
        <v>71</v>
      </c>
      <c r="N106" s="3"/>
      <c r="O106" s="3"/>
      <c r="P106" s="3"/>
      <c r="Q106" s="3"/>
      <c r="R106" s="3"/>
      <c r="S106" s="3"/>
      <c r="T106" s="3"/>
      <c r="U106" s="3"/>
      <c r="V106" s="4"/>
      <c r="W106" s="17">
        <f>K106</f>
        <v>1468.5</v>
      </c>
      <c r="Y106" s="8" t="s">
        <v>71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7">
        <f>W106</f>
        <v>1468.5</v>
      </c>
    </row>
    <row r="107" spans="1:35" ht="15.75">
      <c r="A107" s="8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f>K76</f>
        <v>82.236</v>
      </c>
      <c r="M107" s="8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7">
        <f>K107</f>
        <v>82.236</v>
      </c>
      <c r="Y107" s="8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7">
        <f>W107</f>
        <v>82.236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7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7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7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6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6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6">
        <f>AI113</f>
        <v>72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72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90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90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7">
        <f>K106+K107</f>
        <v>1550.736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7">
        <f>W106+W107</f>
        <v>1550.736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7">
        <f>AI106+AI107+AI109</f>
        <v>1622.736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23">
        <f>AI100+AI104-AI120</f>
        <v>3021.1200000000017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2014-02-07T06:14:01Z</cp:lastPrinted>
  <dcterms:created xsi:type="dcterms:W3CDTF">2012-04-11T04:13:08Z</dcterms:created>
  <dcterms:modified xsi:type="dcterms:W3CDTF">2014-02-07T06:15:00Z</dcterms:modified>
  <cp:category/>
  <cp:version/>
  <cp:contentType/>
  <cp:contentStatus/>
</cp:coreProperties>
</file>