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<sst xmlns="http://schemas.openxmlformats.org/spreadsheetml/2006/main" count="498" uniqueCount="108">
  <si>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</si>
  <si>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</si>
  <si>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</si>
  <si>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</si>
  <si>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</si>
  <si>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</si>
  <si>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</si>
  <si>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</si>
  <si>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</si>
  <si>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</si>
  <si>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</si>
  <si>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</si>
  <si>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</si>
  <si>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</si>
  <si>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</si>
  <si>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</si>
  <si>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</si>
  <si>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</si>
  <si>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</si>
  <si>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</si>
  <si>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</si>
  <si>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</si>
  <si>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</si>
  <si>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</si>
  <si>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коммунальным услугам жилого дома № 5 ул. Мира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</si>
  <si>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</si>
  <si>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</si>
  <si>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</si>
  <si>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коммунальным услугам жилого дома № 5 ул. Мира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</si>
  <si>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</si>
  <si>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</si>
  <si>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</si>
  <si>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</si>
  <si>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</si>
  <si>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</si>
  <si>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</si>
  <si>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</si>
  <si>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</si>
  <si>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</si>
  <si>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</si>
  <si>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5 ул. Мира  за январь 2013г.</t>
  </si>
  <si>
    <t>коммунальным услугам жилого дома № 5 ул. Мира за февраль 2013г.</t>
  </si>
  <si>
    <t>коммунальным услугам жилого дома № 5  ул. Мира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</si>
  <si>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</si>
  <si>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</si>
  <si>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(доски объявления)</t>
  </si>
  <si>
    <t>коммунальным услугам жилого дома № 5 ул. Мира  за апрель 2013г.</t>
  </si>
  <si>
    <t>коммунальным услугам жилого дома № 5 ул. Мира за май  2013г.</t>
  </si>
  <si>
    <t>коммунальным услугам жилого дома № 5  ул. Мира 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</si>
  <si>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</si>
  <si>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</si>
  <si>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</si>
  <si>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 xml:space="preserve">5.начислено за 2 квартал 2013г. </t>
  </si>
  <si>
    <t>коммунальным услугам жилого дома № 5 ул. Мира за 2 квартал 2013г.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</si>
  <si>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</si>
  <si>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</si>
  <si>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</si>
  <si>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</si>
  <si>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</si>
  <si>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</si>
  <si>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</si>
  <si>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</si>
  <si>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</si>
  <si>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</si>
  <si>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</si>
  <si>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</si>
  <si>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</si>
  <si>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</si>
  <si>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</si>
  <si>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</si>
  <si>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</si>
  <si>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</si>
  <si>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</si>
  <si>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</si>
  <si>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</si>
  <si>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</si>
  <si>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</si>
  <si>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к. Прочие работы (обследование каналов)</t>
  </si>
  <si>
    <t>е. Текущий ремонт подъездов (получено деньгами)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</si>
  <si>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</si>
  <si>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</si>
  <si>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</si>
  <si>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</si>
  <si>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</si>
  <si>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</si>
  <si>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</si>
  <si>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</si>
  <si>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</si>
  <si>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</si>
  <si>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</si>
  <si>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</si>
  <si>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</t>
  </si>
  <si>
    <t xml:space="preserve">к. Прочие работы  </t>
  </si>
  <si>
    <t>6. задолженность за собственниками  на 01.04.2013г.</t>
  </si>
  <si>
    <t>6. задолженность за собственниками на 01.07.2013г.</t>
  </si>
  <si>
    <t>6. задолженность за собственниками на 01.10.2012г.</t>
  </si>
  <si>
    <t>коммунальным услугам жилого дома № 5 ул. Мира за 4 квартал 2013г.</t>
  </si>
  <si>
    <t xml:space="preserve">5.начислено за 4 квартал 2013г. </t>
  </si>
  <si>
    <t>6. задолженность за собственниками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</si>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</sst>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1">
          <cell r="C381">
            <v>517.5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workbookViewId="0" topLeftCell="A115">
      <selection activeCell="A128" sqref="A128:K14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29</v>
      </c>
      <c r="B4" s="3"/>
      <c r="C4" s="3"/>
      <c r="D4" s="3"/>
      <c r="E4" s="3"/>
      <c r="F4" s="3"/>
      <c r="G4" s="3"/>
      <c r="H4" s="3"/>
      <c r="I4" s="3"/>
      <c r="J4" s="4"/>
      <c r="K4" s="21"/>
    </row>
    <row r="5" spans="1:11" ht="15">
      <c r="A5" s="2" t="s">
        <v>30</v>
      </c>
      <c r="B5" s="3"/>
      <c r="C5" s="3"/>
      <c r="D5" s="3"/>
      <c r="E5" s="3"/>
      <c r="F5" s="3"/>
      <c r="G5" s="3"/>
      <c r="H5" s="3"/>
      <c r="I5" s="3"/>
      <c r="J5" s="4"/>
      <c r="K5" s="15">
        <v>16267.1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564.7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</row>
    <row r="8" spans="1:11" ht="15">
      <c r="A8" s="2" t="s">
        <v>31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13400.331</v>
      </c>
    </row>
    <row r="9" spans="1:11" ht="15">
      <c r="A9" s="2" t="s">
        <v>93</v>
      </c>
      <c r="B9" s="3"/>
      <c r="C9" s="3"/>
      <c r="D9" s="3"/>
      <c r="E9" s="3"/>
      <c r="F9" s="3"/>
      <c r="G9" s="3"/>
      <c r="H9" s="3"/>
      <c r="I9" s="3"/>
      <c r="J9" s="4"/>
      <c r="K9" s="18">
        <v>22480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76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6352.875</v>
      </c>
    </row>
    <row r="12" spans="1:11" ht="15.75">
      <c r="A12" s="8" t="s">
        <v>44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355.761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>
        <f>Лист2!K13+Лист2!W13+Лист2!AI13</f>
        <v>934.0480000000001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Лист2!AI14+Лист2!W14+Лист2!K14</f>
        <v>2562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</f>
        <v>10204.684000000001</v>
      </c>
    </row>
    <row r="26" spans="1:11" ht="15.75">
      <c r="A26" s="12"/>
      <c r="B26" s="7" t="s">
        <v>57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54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665</v>
      </c>
    </row>
    <row r="28" spans="1:11" ht="15">
      <c r="A28" s="2" t="s">
        <v>55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56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53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49</v>
      </c>
      <c r="B35" s="3"/>
      <c r="C35" s="3"/>
      <c r="D35" s="3"/>
      <c r="E35" s="3"/>
      <c r="F35" s="3"/>
      <c r="G35" s="3"/>
      <c r="H35" s="3"/>
      <c r="I35" s="3"/>
      <c r="J35" s="4"/>
      <c r="K35" s="15">
        <v>0</v>
      </c>
    </row>
    <row r="36" spans="1:11" ht="15">
      <c r="A36" s="2" t="s">
        <v>50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19462.747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'[1]Лист1'!$C$381</f>
        <v>517.5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16</v>
      </c>
    </row>
    <row r="39" spans="1:11" ht="15">
      <c r="A39" s="2" t="s">
        <v>52</v>
      </c>
      <c r="B39" s="3"/>
      <c r="C39" s="3"/>
      <c r="D39" s="3"/>
      <c r="E39" s="3"/>
      <c r="F39" s="3"/>
      <c r="G39" s="3"/>
      <c r="H39" s="3"/>
      <c r="I39" s="3"/>
      <c r="J39" s="4"/>
      <c r="K39" s="18">
        <v>13400</v>
      </c>
    </row>
    <row r="40" spans="1:11" ht="15">
      <c r="A40" s="2" t="s">
        <v>94</v>
      </c>
      <c r="B40" s="3"/>
      <c r="C40" s="3"/>
      <c r="D40" s="3"/>
      <c r="E40" s="3"/>
      <c r="F40" s="3"/>
      <c r="G40" s="3"/>
      <c r="H40" s="3"/>
      <c r="I40" s="3"/>
      <c r="J40" s="4"/>
      <c r="K40" s="18">
        <v>19516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76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6352.875</v>
      </c>
    </row>
    <row r="43" spans="1:11" ht="15.75">
      <c r="A43" s="8" t="s">
        <v>44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355.761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v>627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7335.636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4" spans="1:9" ht="15">
      <c r="A64" s="1"/>
      <c r="B64" s="1" t="s">
        <v>23</v>
      </c>
      <c r="C64" s="1"/>
      <c r="D64" s="1"/>
      <c r="E64" s="1"/>
      <c r="F64" s="1"/>
      <c r="G64" s="1"/>
      <c r="H64" s="1"/>
      <c r="I64" s="1"/>
    </row>
    <row r="65" spans="1:9" ht="15">
      <c r="A65" s="1"/>
      <c r="B65" s="1" t="s">
        <v>24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11" ht="15">
      <c r="A67" s="2" t="s">
        <v>25</v>
      </c>
      <c r="B67" s="3"/>
      <c r="C67" s="3"/>
      <c r="D67" s="3"/>
      <c r="E67" s="3"/>
      <c r="F67" s="3"/>
      <c r="G67" s="3"/>
      <c r="H67" s="3"/>
      <c r="I67" s="3"/>
      <c r="J67" s="4"/>
      <c r="K67" s="15"/>
    </row>
    <row r="68" spans="1:11" ht="15">
      <c r="A68" s="2" t="s">
        <v>26</v>
      </c>
      <c r="B68" s="3"/>
      <c r="C68" s="3"/>
      <c r="D68" s="3"/>
      <c r="E68" s="3"/>
      <c r="F68" s="3"/>
      <c r="G68" s="3"/>
      <c r="H68" s="3"/>
      <c r="I68" s="3"/>
      <c r="J68" s="4"/>
      <c r="K68" s="15">
        <v>25527.4</v>
      </c>
    </row>
    <row r="69" spans="1:11" ht="15">
      <c r="A69" s="2" t="s">
        <v>0</v>
      </c>
      <c r="B69" s="3"/>
      <c r="C69" s="3"/>
      <c r="D69" s="3"/>
      <c r="E69" s="3"/>
      <c r="F69" s="3"/>
      <c r="G69" s="3"/>
      <c r="H69" s="3"/>
      <c r="I69" s="3"/>
      <c r="J69" s="4"/>
      <c r="K69" s="16">
        <f>K37</f>
        <v>517.5</v>
      </c>
    </row>
    <row r="70" spans="1:11" ht="15">
      <c r="A70" s="2" t="s">
        <v>1</v>
      </c>
      <c r="B70" s="3"/>
      <c r="C70" s="3"/>
      <c r="D70" s="3"/>
      <c r="E70" s="3"/>
      <c r="F70" s="3"/>
      <c r="G70" s="3"/>
      <c r="H70" s="3"/>
      <c r="I70" s="3"/>
      <c r="J70" s="4"/>
      <c r="K70" s="17">
        <f>K38</f>
        <v>16</v>
      </c>
    </row>
    <row r="71" spans="1:11" ht="15">
      <c r="A71" s="2" t="s">
        <v>27</v>
      </c>
      <c r="B71" s="3"/>
      <c r="C71" s="3"/>
      <c r="D71" s="3"/>
      <c r="E71" s="3"/>
      <c r="F71" s="3"/>
      <c r="G71" s="3"/>
      <c r="H71" s="3"/>
      <c r="I71" s="3"/>
      <c r="J71" s="4"/>
      <c r="K71" s="18">
        <f>K39</f>
        <v>13400</v>
      </c>
    </row>
    <row r="72" spans="1:11" ht="15">
      <c r="A72" s="2" t="s">
        <v>95</v>
      </c>
      <c r="B72" s="3"/>
      <c r="C72" s="3"/>
      <c r="D72" s="3"/>
      <c r="E72" s="3"/>
      <c r="F72" s="3"/>
      <c r="G72" s="3"/>
      <c r="H72" s="3"/>
      <c r="I72" s="3"/>
      <c r="J72" s="4"/>
      <c r="K72" s="18">
        <v>21345</v>
      </c>
    </row>
    <row r="73" spans="1:11" ht="15.75">
      <c r="A73" s="2"/>
      <c r="B73" s="7" t="s">
        <v>2</v>
      </c>
      <c r="C73" s="7"/>
      <c r="D73" s="3"/>
      <c r="E73" s="3"/>
      <c r="F73" s="3"/>
      <c r="G73" s="3"/>
      <c r="H73" s="3"/>
      <c r="I73" s="3"/>
      <c r="J73" s="4"/>
      <c r="K73" s="17"/>
    </row>
    <row r="74" spans="1:11" ht="15.75">
      <c r="A74" s="8" t="s">
        <v>76</v>
      </c>
      <c r="B74" s="3"/>
      <c r="C74" s="3"/>
      <c r="D74" s="3"/>
      <c r="E74" s="3"/>
      <c r="F74" s="3"/>
      <c r="G74" s="3"/>
      <c r="H74" s="3"/>
      <c r="I74" s="3"/>
      <c r="J74" s="4"/>
      <c r="K74" s="18">
        <f>K42</f>
        <v>6352.875</v>
      </c>
    </row>
    <row r="75" spans="1:11" ht="15.75">
      <c r="A75" s="8" t="s">
        <v>44</v>
      </c>
      <c r="B75" s="3"/>
      <c r="C75" s="3"/>
      <c r="D75" s="3"/>
      <c r="E75" s="3"/>
      <c r="F75" s="3"/>
      <c r="G75" s="3"/>
      <c r="H75" s="3"/>
      <c r="I75" s="3"/>
      <c r="J75" s="4"/>
      <c r="K75" s="18">
        <f>K43</f>
        <v>355.761</v>
      </c>
    </row>
    <row r="76" spans="1:11" ht="15.75">
      <c r="A76" s="8" t="s">
        <v>3</v>
      </c>
      <c r="B76" s="3"/>
      <c r="C76" s="3"/>
      <c r="D76" s="3"/>
      <c r="E76" s="3"/>
      <c r="F76" s="3"/>
      <c r="G76" s="3"/>
      <c r="H76" s="3"/>
      <c r="I76" s="3"/>
      <c r="J76" s="4"/>
      <c r="K76" s="18"/>
    </row>
    <row r="77" spans="1:11" ht="15.75">
      <c r="A77" s="8" t="s">
        <v>4</v>
      </c>
      <c r="B77" s="7"/>
      <c r="C77" s="7"/>
      <c r="D77" s="7"/>
      <c r="E77" s="7"/>
      <c r="F77" s="7"/>
      <c r="G77" s="7"/>
      <c r="H77" s="7"/>
      <c r="I77" s="3"/>
      <c r="J77" s="4"/>
      <c r="K77" s="18">
        <f>Лист2!K78+Лист2!AI78</f>
        <v>14425</v>
      </c>
    </row>
    <row r="78" spans="1:11" ht="15">
      <c r="A78" s="2" t="s">
        <v>5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6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7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8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9" t="s">
        <v>9</v>
      </c>
      <c r="B82" s="10"/>
      <c r="C82" s="10"/>
      <c r="D82" s="10"/>
      <c r="E82" s="10"/>
      <c r="F82" s="10"/>
      <c r="G82" s="10"/>
      <c r="H82" s="10"/>
      <c r="I82" s="10"/>
      <c r="J82" s="11"/>
      <c r="K82" s="5"/>
    </row>
    <row r="83" spans="1:11" ht="15">
      <c r="A83" s="2" t="s">
        <v>10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2" t="s">
        <v>11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9" t="s">
        <v>12</v>
      </c>
      <c r="B85" s="10"/>
      <c r="C85" s="10"/>
      <c r="D85" s="10"/>
      <c r="E85" s="10"/>
      <c r="F85" s="10"/>
      <c r="G85" s="10"/>
      <c r="H85" s="10"/>
      <c r="I85" s="10"/>
      <c r="J85" s="11"/>
      <c r="K85" s="5"/>
    </row>
    <row r="86" spans="1:11" ht="15">
      <c r="A86" s="2" t="s">
        <v>13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2" t="s">
        <v>14</v>
      </c>
      <c r="B87" s="3"/>
      <c r="C87" s="3"/>
      <c r="D87" s="3"/>
      <c r="E87" s="3"/>
      <c r="F87" s="3"/>
      <c r="G87" s="3"/>
      <c r="H87" s="3"/>
      <c r="I87" s="3"/>
      <c r="J87" s="4"/>
      <c r="K87" s="6"/>
    </row>
    <row r="88" spans="1:11" ht="15">
      <c r="A88" s="9" t="s">
        <v>15</v>
      </c>
      <c r="B88" s="10"/>
      <c r="C88" s="10"/>
      <c r="D88" s="10"/>
      <c r="E88" s="10"/>
      <c r="F88" s="10"/>
      <c r="G88" s="10"/>
      <c r="H88" s="10"/>
      <c r="I88" s="10"/>
      <c r="J88" s="11"/>
      <c r="K88" s="18">
        <f>K74+K75+K77</f>
        <v>21133.636</v>
      </c>
    </row>
    <row r="89" spans="1:11" ht="15.75">
      <c r="A89" s="12"/>
      <c r="B89" s="7" t="s">
        <v>16</v>
      </c>
      <c r="C89" s="13"/>
      <c r="D89" s="13"/>
      <c r="E89" s="14"/>
      <c r="F89" s="14"/>
      <c r="G89" s="14"/>
      <c r="H89" s="14"/>
      <c r="I89" s="14"/>
      <c r="J89" s="4"/>
      <c r="K89" s="5"/>
    </row>
    <row r="90" spans="1:11" ht="15">
      <c r="A90" s="2" t="s">
        <v>17</v>
      </c>
      <c r="B90" s="14"/>
      <c r="C90" s="14"/>
      <c r="D90" s="14"/>
      <c r="E90" s="14"/>
      <c r="F90" s="14"/>
      <c r="G90" s="14"/>
      <c r="H90" s="14"/>
      <c r="I90" s="14"/>
      <c r="J90" s="4"/>
      <c r="K90" s="6"/>
    </row>
    <row r="91" spans="1:11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19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5"/>
    </row>
    <row r="94" spans="1:11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6" spans="1:9" ht="15">
      <c r="A96" s="1"/>
      <c r="B96" s="1" t="s">
        <v>23</v>
      </c>
      <c r="C96" s="1"/>
      <c r="D96" s="1"/>
      <c r="E96" s="1"/>
      <c r="F96" s="1"/>
      <c r="G96" s="1"/>
      <c r="H96" s="1"/>
      <c r="I96" s="1"/>
    </row>
    <row r="97" spans="1:9" ht="15">
      <c r="A97" s="1"/>
      <c r="B97" s="1" t="s">
        <v>96</v>
      </c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11" ht="15">
      <c r="A99" s="2" t="s">
        <v>82</v>
      </c>
      <c r="B99" s="3"/>
      <c r="C99" s="3"/>
      <c r="D99" s="3"/>
      <c r="E99" s="3"/>
      <c r="F99" s="3"/>
      <c r="G99" s="3"/>
      <c r="H99" s="3"/>
      <c r="I99" s="3"/>
      <c r="J99" s="4"/>
      <c r="K99" s="15"/>
    </row>
    <row r="100" spans="1:12" ht="15">
      <c r="A100" s="2" t="s">
        <v>85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K68+K71-K88</f>
        <v>17793.764000000003</v>
      </c>
      <c r="L100" s="19"/>
    </row>
    <row r="101" spans="1:11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K69</f>
        <v>517.5</v>
      </c>
    </row>
    <row r="102" spans="1:11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K70</f>
        <v>16</v>
      </c>
    </row>
    <row r="103" spans="1:11" ht="15">
      <c r="A103" s="2" t="s">
        <v>97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f>K71</f>
        <v>13400</v>
      </c>
    </row>
    <row r="104" spans="1:11" ht="15">
      <c r="A104" s="2" t="s">
        <v>98</v>
      </c>
      <c r="B104" s="3"/>
      <c r="C104" s="3"/>
      <c r="D104" s="3"/>
      <c r="E104" s="3"/>
      <c r="F104" s="3"/>
      <c r="G104" s="3"/>
      <c r="H104" s="3"/>
      <c r="I104" s="3"/>
      <c r="J104" s="4"/>
      <c r="K104" s="18"/>
    </row>
    <row r="105" spans="1:11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17"/>
    </row>
    <row r="106" spans="1:11" ht="15.75">
      <c r="A106" s="8" t="s">
        <v>76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K74</f>
        <v>6352.875</v>
      </c>
    </row>
    <row r="107" spans="1:11" ht="15.75">
      <c r="A107" s="8" t="s">
        <v>44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K75</f>
        <v>355.761</v>
      </c>
    </row>
    <row r="108" spans="1:11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</row>
    <row r="109" spans="1:11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8"/>
    </row>
    <row r="110" spans="1:11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</row>
    <row r="111" spans="1:11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</row>
    <row r="112" spans="1:11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</row>
    <row r="115" spans="1:11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3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20"/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14</v>
      </c>
      <c r="B119" s="3"/>
      <c r="C119" s="3"/>
      <c r="D119" s="3"/>
      <c r="E119" s="3"/>
      <c r="F119" s="3"/>
      <c r="G119" s="3"/>
      <c r="H119" s="3"/>
      <c r="I119" s="3"/>
      <c r="J119" s="4"/>
      <c r="K119" s="6"/>
    </row>
    <row r="120" spans="1:14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</f>
        <v>6708.636</v>
      </c>
      <c r="N120" s="20"/>
    </row>
    <row r="121" spans="1:11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</row>
    <row r="122" spans="1:11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</row>
    <row r="123" spans="1:11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</row>
    <row r="124" spans="1:14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N124" s="20"/>
    </row>
    <row r="125" spans="1:11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</row>
    <row r="126" spans="1:11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</row>
    <row r="128" spans="1:11" ht="15">
      <c r="A128" s="24" t="s">
        <v>99</v>
      </c>
      <c r="B128" s="14"/>
      <c r="C128" s="14"/>
      <c r="D128" s="14"/>
      <c r="E128" s="14"/>
      <c r="F128" s="14"/>
      <c r="G128" s="14"/>
      <c r="H128" s="14"/>
      <c r="I128" s="14"/>
      <c r="J128" s="4"/>
      <c r="K128" s="18">
        <f>K103*4+K5</f>
        <v>69867.1</v>
      </c>
    </row>
    <row r="129" spans="1:11" ht="15">
      <c r="A129" s="25" t="s">
        <v>100</v>
      </c>
      <c r="B129" s="26"/>
      <c r="C129" s="26"/>
      <c r="D129" s="26"/>
      <c r="E129" s="26"/>
      <c r="F129" s="26"/>
      <c r="G129" s="26"/>
      <c r="H129" s="26"/>
      <c r="I129" s="26"/>
      <c r="J129" s="11"/>
      <c r="K129" s="18">
        <f>K120+K88+K56+K25</f>
        <v>45382.592</v>
      </c>
    </row>
    <row r="130" spans="1:11" ht="15">
      <c r="A130" s="24" t="s">
        <v>101</v>
      </c>
      <c r="B130" s="14"/>
      <c r="C130" s="14"/>
      <c r="D130" s="14"/>
      <c r="E130" s="14"/>
      <c r="F130" s="14"/>
      <c r="G130" s="14"/>
      <c r="H130" s="14"/>
      <c r="I130" s="14"/>
      <c r="J130" s="4"/>
      <c r="K130" s="18"/>
    </row>
    <row r="131" spans="1:11" ht="15.75">
      <c r="A131" s="8" t="s">
        <v>76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K106*4</f>
        <v>25411.5</v>
      </c>
    </row>
    <row r="132" spans="1:11" ht="15.75">
      <c r="A132" s="8" t="s">
        <v>44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K107*4</f>
        <v>1423.044</v>
      </c>
    </row>
    <row r="133" spans="1:11" ht="15.75">
      <c r="A133" s="27" t="s">
        <v>3</v>
      </c>
      <c r="B133" s="26"/>
      <c r="C133" s="26"/>
      <c r="D133" s="26"/>
      <c r="E133" s="26"/>
      <c r="F133" s="26"/>
      <c r="G133" s="26"/>
      <c r="H133" s="26"/>
      <c r="I133" s="26"/>
      <c r="J133" s="11"/>
      <c r="K133" s="18">
        <f>K13</f>
        <v>934.0480000000001</v>
      </c>
    </row>
    <row r="134" spans="1:11" ht="15.75">
      <c r="A134" s="27" t="s">
        <v>4</v>
      </c>
      <c r="B134" s="26"/>
      <c r="C134" s="26"/>
      <c r="D134" s="26"/>
      <c r="E134" s="26"/>
      <c r="F134" s="26"/>
      <c r="G134" s="26"/>
      <c r="H134" s="26"/>
      <c r="I134" s="26"/>
      <c r="J134" s="11"/>
      <c r="K134" s="18">
        <f>K77+K45+K14</f>
        <v>17614</v>
      </c>
    </row>
    <row r="135" spans="1:11" ht="15">
      <c r="A135" s="2" t="s">
        <v>102</v>
      </c>
      <c r="B135" s="3"/>
      <c r="C135" s="3"/>
      <c r="D135" s="3"/>
      <c r="E135" s="3"/>
      <c r="F135" s="3"/>
      <c r="G135" s="3"/>
      <c r="H135" s="3"/>
      <c r="I135" s="3"/>
      <c r="J135" s="4"/>
      <c r="K135" s="17"/>
    </row>
    <row r="136" spans="1:11" ht="15">
      <c r="A136" s="2" t="s">
        <v>103</v>
      </c>
      <c r="B136" s="3"/>
      <c r="C136" s="3"/>
      <c r="D136" s="3"/>
      <c r="E136" s="3"/>
      <c r="F136" s="3"/>
      <c r="G136" s="3"/>
      <c r="H136" s="3"/>
      <c r="I136" s="3"/>
      <c r="J136" s="4"/>
      <c r="K136" s="18">
        <f>K128-K129</f>
        <v>24484.50800000001</v>
      </c>
    </row>
    <row r="137" spans="1:11" ht="15">
      <c r="A137" s="2" t="s">
        <v>104</v>
      </c>
      <c r="B137" s="3"/>
      <c r="C137" s="3"/>
      <c r="D137" s="3"/>
      <c r="E137" s="3"/>
      <c r="F137" s="3"/>
      <c r="G137" s="3"/>
      <c r="H137" s="3"/>
      <c r="I137" s="3"/>
      <c r="J137" s="4"/>
      <c r="K137" s="17">
        <v>23059</v>
      </c>
    </row>
    <row r="138" spans="1:11" ht="15">
      <c r="A138" s="2" t="s">
        <v>105</v>
      </c>
      <c r="B138" s="3"/>
      <c r="C138" s="3"/>
      <c r="D138" s="3"/>
      <c r="E138" s="3"/>
      <c r="F138" s="3"/>
      <c r="G138" s="3"/>
      <c r="H138" s="3"/>
      <c r="I138" s="3"/>
      <c r="J138" s="4"/>
      <c r="K138" s="17">
        <v>3927</v>
      </c>
    </row>
    <row r="139" spans="1:11" ht="15">
      <c r="A139" s="28" t="s">
        <v>106</v>
      </c>
      <c r="B139" s="29"/>
      <c r="C139" s="29"/>
      <c r="D139" s="29"/>
      <c r="E139" s="29"/>
      <c r="F139" s="29"/>
      <c r="G139" s="29"/>
      <c r="H139" s="29"/>
      <c r="I139" s="29"/>
      <c r="J139" s="30"/>
      <c r="K139" s="17">
        <v>596</v>
      </c>
    </row>
    <row r="140" spans="1:11" ht="15">
      <c r="A140" s="2" t="s">
        <v>107</v>
      </c>
      <c r="B140" s="14"/>
      <c r="C140" s="14"/>
      <c r="D140" s="14"/>
      <c r="E140" s="14"/>
      <c r="F140" s="14"/>
      <c r="G140" s="14"/>
      <c r="H140" s="14"/>
      <c r="I140" s="14"/>
      <c r="J140" s="4"/>
      <c r="K140" s="17">
        <v>555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9"/>
  <sheetViews>
    <sheetView workbookViewId="0" topLeftCell="E96">
      <selection activeCell="AI130" sqref="AI130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37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40</v>
      </c>
      <c r="C2" s="1"/>
      <c r="D2" s="1"/>
      <c r="E2" s="1"/>
      <c r="F2" s="1"/>
      <c r="G2" s="1"/>
      <c r="H2" s="1"/>
      <c r="I2" s="1"/>
      <c r="M2" s="1"/>
      <c r="N2" s="1" t="s">
        <v>41</v>
      </c>
      <c r="O2" s="1"/>
      <c r="P2" s="1"/>
      <c r="Q2" s="1"/>
      <c r="R2" s="1"/>
      <c r="S2" s="1"/>
      <c r="T2" s="1"/>
      <c r="U2" s="1"/>
      <c r="Y2" s="1"/>
      <c r="Z2" s="1" t="s">
        <v>42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29</v>
      </c>
      <c r="B4" s="3"/>
      <c r="C4" s="3"/>
      <c r="D4" s="3"/>
      <c r="E4" s="3"/>
      <c r="F4" s="3"/>
      <c r="G4" s="3"/>
      <c r="H4" s="3"/>
      <c r="I4" s="3"/>
      <c r="J4" s="4"/>
      <c r="K4" s="21"/>
      <c r="M4" s="2" t="s">
        <v>32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33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30</v>
      </c>
      <c r="B5" s="3"/>
      <c r="C5" s="3"/>
      <c r="D5" s="3"/>
      <c r="E5" s="3"/>
      <c r="F5" s="3"/>
      <c r="G5" s="3"/>
      <c r="H5" s="3"/>
      <c r="I5" s="3"/>
      <c r="J5" s="4"/>
      <c r="K5" s="15">
        <v>16267.1</v>
      </c>
      <c r="M5" s="2" t="s">
        <v>34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17978.621</v>
      </c>
      <c r="Y5" s="2" t="s">
        <v>35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18804.182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564.7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564.7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564.7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16</v>
      </c>
    </row>
    <row r="8" spans="1:35" ht="15">
      <c r="A8" s="2" t="s">
        <v>36</v>
      </c>
      <c r="B8" s="3"/>
      <c r="C8" s="3"/>
      <c r="D8" s="3"/>
      <c r="E8" s="3"/>
      <c r="F8" s="3"/>
      <c r="G8" s="3"/>
      <c r="H8" s="3"/>
      <c r="I8" s="3"/>
      <c r="J8" s="4"/>
      <c r="K8" s="17">
        <v>7.91</v>
      </c>
      <c r="M8" s="2" t="s">
        <v>36</v>
      </c>
      <c r="N8" s="3"/>
      <c r="O8" s="3"/>
      <c r="P8" s="3"/>
      <c r="Q8" s="3"/>
      <c r="R8" s="3"/>
      <c r="S8" s="3"/>
      <c r="T8" s="3"/>
      <c r="U8" s="3"/>
      <c r="V8" s="4"/>
      <c r="W8" s="17">
        <v>7.91</v>
      </c>
      <c r="Y8" s="2" t="s">
        <v>36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7.91</v>
      </c>
    </row>
    <row r="9" spans="1:35" ht="15">
      <c r="A9" s="2" t="s">
        <v>37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4466.777</v>
      </c>
      <c r="M9" s="2" t="s">
        <v>38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4466.777</v>
      </c>
      <c r="Y9" s="2" t="s">
        <v>39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4466.777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43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2117.625</v>
      </c>
      <c r="M11" s="8" t="s">
        <v>43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2117.625</v>
      </c>
      <c r="Y11" s="8" t="s">
        <v>43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2117.625</v>
      </c>
    </row>
    <row r="12" spans="1:35" ht="15.75">
      <c r="A12" s="8" t="s">
        <v>44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118.587</v>
      </c>
      <c r="M12" s="8" t="s">
        <v>44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118.587</v>
      </c>
      <c r="Y12" s="8" t="s">
        <v>44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118.587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>
        <f>0.4*449*2.89</f>
        <v>519.0440000000001</v>
      </c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>
        <f>0.4*359*2.89</f>
        <v>415.004</v>
      </c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>
        <v>0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W19</f>
        <v>990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AI18+AI24</f>
        <v>1572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>
        <f>378+230</f>
        <v>608</v>
      </c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>
        <f>440+550</f>
        <v>990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45</v>
      </c>
      <c r="Z24" s="3"/>
      <c r="AA24" s="3"/>
      <c r="AB24" s="3"/>
      <c r="AC24" s="3"/>
      <c r="AD24" s="3"/>
      <c r="AE24" s="3"/>
      <c r="AF24" s="3"/>
      <c r="AG24" s="3"/>
      <c r="AH24" s="4"/>
      <c r="AI24" s="5">
        <v>964</v>
      </c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</f>
        <v>2755.2560000000003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W11+W12+W13+W14</f>
        <v>3641.216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3808.212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46</v>
      </c>
      <c r="C35" s="1"/>
      <c r="D35" s="1"/>
      <c r="E35" s="1"/>
      <c r="F35" s="1"/>
      <c r="G35" s="1"/>
      <c r="H35" s="1"/>
      <c r="I35" s="1"/>
      <c r="M35" s="1"/>
      <c r="N35" s="1" t="s">
        <v>47</v>
      </c>
      <c r="O35" s="1"/>
      <c r="P35" s="1"/>
      <c r="Q35" s="1"/>
      <c r="R35" s="1"/>
      <c r="S35" s="1"/>
      <c r="T35" s="1"/>
      <c r="U35" s="1"/>
      <c r="Y35" s="1"/>
      <c r="Z35" s="1" t="s">
        <v>48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49</v>
      </c>
      <c r="B37" s="3"/>
      <c r="C37" s="3"/>
      <c r="D37" s="3"/>
      <c r="E37" s="3"/>
      <c r="F37" s="3"/>
      <c r="G37" s="3"/>
      <c r="H37" s="3"/>
      <c r="I37" s="3"/>
      <c r="J37" s="4"/>
      <c r="K37" s="21"/>
      <c r="M37" s="2" t="s">
        <v>58</v>
      </c>
      <c r="N37" s="3"/>
      <c r="O37" s="3"/>
      <c r="P37" s="3"/>
      <c r="Q37" s="3"/>
      <c r="R37" s="3"/>
      <c r="S37" s="3"/>
      <c r="T37" s="3"/>
      <c r="U37" s="3"/>
      <c r="V37" s="4"/>
      <c r="W37" s="21"/>
      <c r="Y37" s="2" t="s">
        <v>61</v>
      </c>
      <c r="Z37" s="3"/>
      <c r="AA37" s="3"/>
      <c r="AB37" s="3"/>
      <c r="AC37" s="3"/>
      <c r="AD37" s="3"/>
      <c r="AE37" s="3"/>
      <c r="AF37" s="3"/>
      <c r="AG37" s="3"/>
      <c r="AH37" s="4"/>
      <c r="AI37" s="21"/>
    </row>
    <row r="38" spans="1:35" ht="15">
      <c r="A38" s="2" t="s">
        <v>50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19462.747000000003</v>
      </c>
      <c r="M38" s="2" t="s">
        <v>59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21693.312000000005</v>
      </c>
      <c r="Y38" s="2" t="s">
        <v>62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23296.877000000008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564.7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564.7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564.7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16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16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16</v>
      </c>
    </row>
    <row r="41" spans="1:35" ht="15">
      <c r="A41" s="2" t="s">
        <v>36</v>
      </c>
      <c r="B41" s="3"/>
      <c r="C41" s="3"/>
      <c r="D41" s="3"/>
      <c r="E41" s="3"/>
      <c r="F41" s="3"/>
      <c r="G41" s="3"/>
      <c r="H41" s="3"/>
      <c r="I41" s="3"/>
      <c r="J41" s="4"/>
      <c r="K41" s="17">
        <v>7.91</v>
      </c>
      <c r="M41" s="2" t="s">
        <v>36</v>
      </c>
      <c r="N41" s="3"/>
      <c r="O41" s="3"/>
      <c r="P41" s="3"/>
      <c r="Q41" s="3"/>
      <c r="R41" s="3"/>
      <c r="S41" s="3"/>
      <c r="T41" s="3"/>
      <c r="U41" s="3"/>
      <c r="V41" s="4"/>
      <c r="W41" s="17">
        <v>7.91</v>
      </c>
      <c r="Y41" s="2" t="s">
        <v>36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7.91</v>
      </c>
    </row>
    <row r="42" spans="1:35" ht="15">
      <c r="A42" s="2" t="s">
        <v>51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4466.777</v>
      </c>
      <c r="M42" s="2" t="s">
        <v>60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4466.777</v>
      </c>
      <c r="Y42" s="2" t="s">
        <v>63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4466.777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43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2117.625</v>
      </c>
      <c r="M44" s="8" t="s">
        <v>43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2117.625</v>
      </c>
      <c r="Y44" s="8" t="s">
        <v>43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2117.625</v>
      </c>
    </row>
    <row r="45" spans="1:35" ht="15.75">
      <c r="A45" s="8" t="s">
        <v>44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118.587</v>
      </c>
      <c r="M45" s="8" t="s">
        <v>44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118.587</v>
      </c>
      <c r="Y45" s="8" t="s">
        <v>44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118.587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>
        <v>0</v>
      </c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/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>
        <f>W51</f>
        <v>627</v>
      </c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>
        <f>AI51+AI57</f>
        <v>0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>
        <v>627</v>
      </c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45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</f>
        <v>2236.212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W44+W45+W46+W47</f>
        <v>2863.212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AI44+AI45+AI47</f>
        <v>2236.212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2" t="s">
        <v>64</v>
      </c>
      <c r="R67" s="23" t="s">
        <v>65</v>
      </c>
      <c r="AD67" s="23" t="s">
        <v>66</v>
      </c>
    </row>
    <row r="68" spans="1:35" ht="15">
      <c r="A68" s="2" t="s">
        <v>67</v>
      </c>
      <c r="B68" s="3"/>
      <c r="C68" s="3"/>
      <c r="D68" s="3"/>
      <c r="E68" s="3"/>
      <c r="F68" s="3"/>
      <c r="G68" s="3"/>
      <c r="H68" s="3"/>
      <c r="I68" s="3"/>
      <c r="J68" s="4"/>
      <c r="K68" s="21"/>
      <c r="M68" s="2" t="s">
        <v>68</v>
      </c>
      <c r="N68" s="3"/>
      <c r="O68" s="3"/>
      <c r="P68" s="3"/>
      <c r="Q68" s="3"/>
      <c r="R68" s="3"/>
      <c r="S68" s="3"/>
      <c r="T68" s="3"/>
      <c r="U68" s="3"/>
      <c r="V68" s="4"/>
      <c r="W68" s="21"/>
      <c r="Y68" s="2" t="s">
        <v>69</v>
      </c>
      <c r="Z68" s="3"/>
      <c r="AA68" s="3"/>
      <c r="AB68" s="3"/>
      <c r="AC68" s="3"/>
      <c r="AD68" s="3"/>
      <c r="AE68" s="3"/>
      <c r="AF68" s="3"/>
      <c r="AG68" s="3"/>
      <c r="AH68" s="4"/>
      <c r="AI68" s="21"/>
    </row>
    <row r="69" spans="1:35" ht="15">
      <c r="A69" s="2" t="s">
        <v>70</v>
      </c>
      <c r="B69" s="3"/>
      <c r="C69" s="3"/>
      <c r="D69" s="3"/>
      <c r="E69" s="3"/>
      <c r="F69" s="3"/>
      <c r="G69" s="3"/>
      <c r="H69" s="3"/>
      <c r="I69" s="3"/>
      <c r="J69" s="4"/>
      <c r="K69" s="15">
        <f>AI38+AI42-AI58</f>
        <v>25527.44200000001</v>
      </c>
      <c r="M69" s="2" t="s">
        <v>71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24088.007000000012</v>
      </c>
      <c r="Y69" s="2" t="s">
        <v>72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26318.572000000015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564.7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564.7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564.7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16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16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16</v>
      </c>
    </row>
    <row r="72" spans="1:35" ht="15">
      <c r="A72" s="2" t="s">
        <v>36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7.91</v>
      </c>
      <c r="M72" s="2" t="s">
        <v>36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7.91</v>
      </c>
      <c r="Y72" s="2" t="s">
        <v>36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7.91</v>
      </c>
    </row>
    <row r="73" spans="1:35" ht="15">
      <c r="A73" s="2" t="s">
        <v>73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4466.777</v>
      </c>
      <c r="M73" s="2" t="s">
        <v>74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4466.777</v>
      </c>
      <c r="Y73" s="2" t="s">
        <v>75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4466.777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76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2117.625</v>
      </c>
      <c r="M75" s="8" t="s">
        <v>76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2117.625</v>
      </c>
      <c r="Y75" s="8" t="s">
        <v>76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2117.625</v>
      </c>
    </row>
    <row r="76" spans="1:35" ht="15.75">
      <c r="A76" s="8" t="s">
        <v>44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118.587</v>
      </c>
      <c r="M76" s="8" t="s">
        <v>44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118.587</v>
      </c>
      <c r="Y76" s="8" t="s">
        <v>44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118.587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K83</f>
        <v>3670</v>
      </c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/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>
        <f>AI84+AI88</f>
        <v>10755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>
        <f>3340+330</f>
        <v>3670</v>
      </c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78</v>
      </c>
      <c r="Z84" s="3"/>
      <c r="AA84" s="3"/>
      <c r="AB84" s="3"/>
      <c r="AC84" s="3"/>
      <c r="AD84" s="3"/>
      <c r="AE84" s="3"/>
      <c r="AF84" s="3"/>
      <c r="AG84" s="3"/>
      <c r="AH84" s="4"/>
      <c r="AI84" s="5">
        <v>1955</v>
      </c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14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77</v>
      </c>
      <c r="Z88" s="3"/>
      <c r="AA88" s="3"/>
      <c r="AB88" s="3"/>
      <c r="AC88" s="3"/>
      <c r="AD88" s="3"/>
      <c r="AE88" s="3"/>
      <c r="AF88" s="3"/>
      <c r="AG88" s="3"/>
      <c r="AH88" s="4"/>
      <c r="AI88" s="5">
        <f>16*550</f>
        <v>8800</v>
      </c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5906.2119999999995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</f>
        <v>2236.212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AI75+AI76+AI78</f>
        <v>12991.212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2" t="s">
        <v>79</v>
      </c>
      <c r="R98" s="23" t="s">
        <v>80</v>
      </c>
      <c r="AD98" s="23" t="s">
        <v>81</v>
      </c>
    </row>
    <row r="99" spans="1:35" ht="15">
      <c r="A99" s="2" t="s">
        <v>82</v>
      </c>
      <c r="B99" s="3"/>
      <c r="C99" s="3"/>
      <c r="D99" s="3"/>
      <c r="E99" s="3"/>
      <c r="F99" s="3"/>
      <c r="G99" s="3"/>
      <c r="H99" s="3"/>
      <c r="I99" s="3"/>
      <c r="J99" s="4"/>
      <c r="K99" s="21"/>
      <c r="M99" s="2" t="s">
        <v>83</v>
      </c>
      <c r="N99" s="3"/>
      <c r="O99" s="3"/>
      <c r="P99" s="3"/>
      <c r="Q99" s="3"/>
      <c r="R99" s="3"/>
      <c r="S99" s="3"/>
      <c r="T99" s="3"/>
      <c r="U99" s="3"/>
      <c r="V99" s="4"/>
      <c r="W99" s="21"/>
      <c r="Y99" s="2" t="s">
        <v>84</v>
      </c>
      <c r="Z99" s="3"/>
      <c r="AA99" s="3"/>
      <c r="AB99" s="3"/>
      <c r="AC99" s="3"/>
      <c r="AD99" s="3"/>
      <c r="AE99" s="3"/>
      <c r="AF99" s="3"/>
      <c r="AG99" s="3"/>
      <c r="AH99" s="4"/>
      <c r="AI99" s="21"/>
    </row>
    <row r="100" spans="1:35" ht="15">
      <c r="A100" s="2" t="s">
        <v>85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AI69+AI73-AI89</f>
        <v>17794.137000000017</v>
      </c>
      <c r="M100" s="2" t="s">
        <v>86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20024.70200000002</v>
      </c>
      <c r="Y100" s="2" t="s">
        <v>87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>
        <f>W100+W104-W120</f>
        <v>22255.26700000002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564.7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564.7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564.7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16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16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16</v>
      </c>
    </row>
    <row r="103" spans="1:35" ht="15">
      <c r="A103" s="2" t="s">
        <v>36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7.91</v>
      </c>
      <c r="M103" s="2" t="s">
        <v>36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7.91</v>
      </c>
      <c r="Y103" s="2" t="s">
        <v>36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7.91</v>
      </c>
    </row>
    <row r="104" spans="1:35" ht="15">
      <c r="A104" s="2" t="s">
        <v>88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4466.777</v>
      </c>
      <c r="M104" s="2" t="s">
        <v>89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4466.777</v>
      </c>
      <c r="Y104" s="2" t="s">
        <v>90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4466.777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76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2117.625</v>
      </c>
      <c r="M106" s="8" t="s">
        <v>76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2117.625</v>
      </c>
      <c r="Y106" s="8" t="s">
        <v>76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2117.625</v>
      </c>
    </row>
    <row r="107" spans="1:35" ht="15.75">
      <c r="A107" s="8" t="s">
        <v>44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118.587</v>
      </c>
      <c r="M107" s="8" t="s">
        <v>44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118.587</v>
      </c>
      <c r="Y107" s="8" t="s">
        <v>44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118.587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/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/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/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91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92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92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</f>
        <v>2236.212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</f>
        <v>2236.212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</f>
        <v>2236.212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19">
        <f>AI100+AI104-AI120</f>
        <v>24485.832000000024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2014-02-10T06:56:42Z</cp:lastPrinted>
  <dcterms:created xsi:type="dcterms:W3CDTF">2012-04-11T04:13:08Z</dcterms:created>
  <dcterms:modified xsi:type="dcterms:W3CDTF">2014-02-10T09:56:15Z</dcterms:modified>
  <cp:category/>
  <cp:version/>
  <cp:contentType/>
  <cp:contentStatus/>
</cp:coreProperties>
</file>