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<sst xmlns="http://schemas.openxmlformats.org/spreadsheetml/2006/main" count="502" uniqueCount="98">
  <si>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</si>
  <si>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</si>
  <si>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</si>
  <si>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</si>
  <si>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</si>
  <si>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</si>
  <si>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</si>
  <si>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</si>
  <si>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</si>
  <si>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</si>
  <si>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</si>
  <si>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</si>
  <si>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</si>
  <si>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</si>
  <si>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</si>
  <si>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</si>
  <si>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</si>
  <si>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</si>
  <si>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</si>
  <si>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</si>
  <si>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</si>
  <si>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</si>
  <si>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</si>
  <si>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</si>
  <si>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9 ул. Карла Маркса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</si>
  <si>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</si>
  <si>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</si>
  <si>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</si>
  <si>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</si>
  <si>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</si>
  <si>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</si>
  <si>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</si>
  <si>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</si>
  <si>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</si>
  <si>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</si>
  <si>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</si>
  <si>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9   ул. Карла Маркса  за январь 2013г.</t>
  </si>
  <si>
    <t>коммунальным услугам жилого дома № 9 ул. Карла Маркса за февраль 2013г.</t>
  </si>
  <si>
    <t>коммунальным услугам жилого дома № 9 ул. Карла Маркса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</si>
  <si>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</si>
  <si>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</si>
  <si>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(0,4)</t>
    </r>
  </si>
  <si>
    <t>коммунальным услугам жилого дома № 9   ул. Карла Маркса  за апрель  2013г.</t>
  </si>
  <si>
    <t>коммунальным услугам жилого дома № 9 ул. Карла Маркса за май 2013г.</t>
  </si>
  <si>
    <t>коммунальным услугам жилого дома № 9 ул. Карла Маркса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</si>
  <si>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</si>
  <si>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</si>
  <si>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5.начислено за 2 квартал 2013г. </t>
  </si>
  <si>
    <t>коммунальным услугам жилого дома № 9 ул. Карла Маркса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</si>
  <si>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</si>
  <si>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</si>
  <si>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</si>
  <si>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</si>
  <si>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</si>
  <si>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</si>
  <si>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</si>
  <si>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</si>
  <si>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</si>
  <si>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</si>
  <si>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</si>
  <si>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</si>
  <si>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</si>
  <si>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</si>
  <si>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</si>
  <si>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</si>
  <si>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</si>
  <si>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минус за освещение мест общего пользования 2011,2012гг.</t>
  </si>
  <si>
    <t>коммунальным услугам жилого дома № 9 ул. Карла Маркса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</si>
  <si>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</si>
  <si>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</si>
  <si>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</si>
  <si>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</si>
  <si>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</si>
  <si>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</si>
  <si>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</si>
  <si>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</si>
  <si>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</si>
  <si>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</si>
  <si>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</si>
  <si>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</si>
  <si>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</si>
  <si>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</si>
  <si>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 xml:space="preserve">к. Прочие работы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</si>
  <si>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</si>
  <si>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</si>
  <si>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</si>
  <si>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коммунальным услугам жилого дома № 9 ул. Карла Маркса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</si>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</sst>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2">
          <cell r="C332">
            <v>242.6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 topLeftCell="A124">
      <selection activeCell="A133" sqref="A133:K145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14312</v>
      </c>
    </row>
    <row r="5" spans="1:11" ht="15">
      <c r="A5" s="2" t="s">
        <v>66</v>
      </c>
      <c r="B5" s="3"/>
      <c r="C5" s="3"/>
      <c r="D5" s="3"/>
      <c r="E5" s="3"/>
      <c r="F5" s="3"/>
      <c r="G5" s="3"/>
      <c r="H5" s="3"/>
      <c r="I5" s="3"/>
      <c r="J5" s="4"/>
      <c r="K5" s="15">
        <f>Лист2!L4+Лист2!L5</f>
        <v>7594.096000000001</v>
      </c>
    </row>
    <row r="6" spans="1:11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4"/>
      <c r="K6" s="15"/>
    </row>
    <row r="7" spans="1:11" ht="15">
      <c r="A7" s="2" t="s">
        <v>0</v>
      </c>
      <c r="B7" s="3"/>
      <c r="C7" s="3"/>
      <c r="D7" s="3"/>
      <c r="E7" s="3"/>
      <c r="F7" s="3"/>
      <c r="G7" s="3"/>
      <c r="H7" s="3"/>
      <c r="I7" s="3"/>
      <c r="J7" s="4"/>
      <c r="K7" s="16">
        <v>242.6</v>
      </c>
    </row>
    <row r="8" spans="1:11" ht="15">
      <c r="A8" s="2" t="s">
        <v>1</v>
      </c>
      <c r="B8" s="3"/>
      <c r="C8" s="3"/>
      <c r="D8" s="3"/>
      <c r="E8" s="3"/>
      <c r="F8" s="3"/>
      <c r="G8" s="3"/>
      <c r="H8" s="3"/>
      <c r="I8" s="3"/>
      <c r="J8" s="4"/>
      <c r="K8" s="17">
        <v>8</v>
      </c>
    </row>
    <row r="9" spans="1:12" ht="15">
      <c r="A9" s="2" t="s">
        <v>27</v>
      </c>
      <c r="B9" s="3"/>
      <c r="C9" s="3"/>
      <c r="D9" s="3"/>
      <c r="E9" s="3"/>
      <c r="F9" s="3"/>
      <c r="G9" s="3"/>
      <c r="H9" s="3"/>
      <c r="I9" s="3"/>
      <c r="J9" s="4"/>
      <c r="K9" s="18">
        <f>Лист2!AI9+Лист2!W9+Лист2!K9</f>
        <v>3212.024</v>
      </c>
      <c r="L9" s="23"/>
    </row>
    <row r="10" spans="1:11" ht="15">
      <c r="A10" s="2" t="s">
        <v>83</v>
      </c>
      <c r="B10" s="3"/>
      <c r="C10" s="3"/>
      <c r="D10" s="3"/>
      <c r="E10" s="3"/>
      <c r="F10" s="3"/>
      <c r="G10" s="3"/>
      <c r="H10" s="3"/>
      <c r="I10" s="3"/>
      <c r="J10" s="4"/>
      <c r="K10" s="18">
        <v>7519</v>
      </c>
    </row>
    <row r="11" spans="1:11" ht="15.75">
      <c r="A11" s="2"/>
      <c r="B11" s="7" t="s">
        <v>2</v>
      </c>
      <c r="C11" s="7"/>
      <c r="D11" s="3"/>
      <c r="E11" s="3"/>
      <c r="F11" s="3"/>
      <c r="G11" s="3"/>
      <c r="H11" s="3"/>
      <c r="I11" s="3"/>
      <c r="J11" s="4"/>
      <c r="K11" s="17"/>
    </row>
    <row r="12" spans="1:11" ht="15.75">
      <c r="A12" s="8" t="s">
        <v>65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Лист2!K11*3</f>
        <v>2729.25</v>
      </c>
    </row>
    <row r="13" spans="1:11" ht="15.75">
      <c r="A13" s="8" t="s">
        <v>40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Лист2!K12*3</f>
        <v>152.838</v>
      </c>
    </row>
    <row r="14" spans="1:11" ht="15.75">
      <c r="A14" s="8" t="s">
        <v>3</v>
      </c>
      <c r="B14" s="3"/>
      <c r="C14" s="3"/>
      <c r="D14" s="3"/>
      <c r="E14" s="3"/>
      <c r="F14" s="3"/>
      <c r="G14" s="3"/>
      <c r="H14" s="3"/>
      <c r="I14" s="3"/>
      <c r="J14" s="4"/>
      <c r="K14" s="18">
        <f>Лист2!AI13+Лист2!W13+Лист2!K13</f>
        <v>0</v>
      </c>
    </row>
    <row r="15" spans="1:11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7"/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8">
        <f>K12+K13+K14</f>
        <v>2882.088</v>
      </c>
    </row>
    <row r="27" spans="1:11" ht="15.75">
      <c r="A27" s="12"/>
      <c r="B27" s="7" t="s">
        <v>52</v>
      </c>
      <c r="C27" s="13"/>
      <c r="D27" s="13"/>
      <c r="E27" s="14"/>
      <c r="F27" s="14"/>
      <c r="G27" s="14"/>
      <c r="H27" s="14"/>
      <c r="I27" s="14"/>
      <c r="J27" s="4"/>
      <c r="K27" s="5"/>
    </row>
    <row r="28" spans="1:11" ht="15">
      <c r="A28" s="2" t="s">
        <v>49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315</v>
      </c>
    </row>
    <row r="29" spans="1:11" ht="15">
      <c r="A29" s="2" t="s">
        <v>50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6">
        <v>0</v>
      </c>
    </row>
    <row r="31" spans="1:11" ht="15">
      <c r="A31" s="2" t="s">
        <v>51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4" spans="1:9" ht="15">
      <c r="A34" s="1"/>
      <c r="B34" s="1" t="s">
        <v>23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48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3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5">
        <v>6388</v>
      </c>
      <c r="L37" s="19"/>
      <c r="M37" s="19"/>
    </row>
    <row r="38" spans="1:11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'[1]Лист1'!$C$332</f>
        <v>242.6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8</v>
      </c>
    </row>
    <row r="41" spans="1:11" ht="15">
      <c r="A41" s="2" t="s">
        <v>47</v>
      </c>
      <c r="B41" s="3"/>
      <c r="C41" s="3"/>
      <c r="D41" s="3"/>
      <c r="E41" s="3"/>
      <c r="F41" s="3"/>
      <c r="G41" s="3"/>
      <c r="H41" s="3"/>
      <c r="I41" s="3"/>
      <c r="J41" s="4"/>
      <c r="K41" s="18">
        <f>1456*3</f>
        <v>4368</v>
      </c>
    </row>
    <row r="42" spans="1:11" ht="15">
      <c r="A42" s="2" t="s">
        <v>84</v>
      </c>
      <c r="B42" s="3"/>
      <c r="C42" s="3"/>
      <c r="D42" s="3"/>
      <c r="E42" s="3"/>
      <c r="F42" s="3"/>
      <c r="G42" s="3"/>
      <c r="H42" s="3"/>
      <c r="I42" s="3"/>
      <c r="J42" s="4"/>
      <c r="K42" s="18">
        <v>4093</v>
      </c>
    </row>
    <row r="43" spans="1:11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65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2729.25</v>
      </c>
    </row>
    <row r="45" spans="1:11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K13</f>
        <v>152.838</v>
      </c>
    </row>
    <row r="46" spans="1:11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</row>
    <row r="47" spans="1:11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8"/>
    </row>
    <row r="48" spans="1:11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</row>
    <row r="53" spans="1:11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</row>
    <row r="56" spans="1:11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</row>
    <row r="57" spans="1:11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6"/>
    </row>
    <row r="58" spans="1:11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2882.088</v>
      </c>
    </row>
    <row r="59" spans="1:11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</row>
    <row r="63" spans="1:11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5" spans="1:11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</row>
    <row r="67" spans="1:9" ht="15">
      <c r="A67" s="1"/>
      <c r="B67" s="1" t="s">
        <v>23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67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2" ht="15">
      <c r="A70" s="2" t="s">
        <v>56</v>
      </c>
      <c r="B70" s="3"/>
      <c r="C70" s="3"/>
      <c r="D70" s="3"/>
      <c r="E70" s="3"/>
      <c r="F70" s="3"/>
      <c r="G70" s="3"/>
      <c r="H70" s="3"/>
      <c r="I70" s="3"/>
      <c r="J70" s="4"/>
      <c r="K70" s="15">
        <v>4902.1</v>
      </c>
      <c r="L70" s="19"/>
    </row>
    <row r="71" spans="1:11" ht="15">
      <c r="A71" s="2" t="s">
        <v>59</v>
      </c>
      <c r="B71" s="3"/>
      <c r="C71" s="3"/>
      <c r="D71" s="3"/>
      <c r="E71" s="3"/>
      <c r="F71" s="3"/>
      <c r="G71" s="3"/>
      <c r="H71" s="3"/>
      <c r="I71" s="3"/>
      <c r="J71" s="4"/>
      <c r="K71" s="15"/>
    </row>
    <row r="72" spans="1:11" ht="15">
      <c r="A72" s="2" t="s">
        <v>0</v>
      </c>
      <c r="B72" s="3"/>
      <c r="C72" s="3"/>
      <c r="D72" s="3"/>
      <c r="E72" s="3"/>
      <c r="F72" s="3"/>
      <c r="G72" s="3"/>
      <c r="H72" s="3"/>
      <c r="I72" s="3"/>
      <c r="J72" s="4"/>
      <c r="K72" s="16">
        <f>K39</f>
        <v>242.6</v>
      </c>
    </row>
    <row r="73" spans="1:11" ht="15">
      <c r="A73" s="2" t="s">
        <v>1</v>
      </c>
      <c r="B73" s="3"/>
      <c r="C73" s="3"/>
      <c r="D73" s="3"/>
      <c r="E73" s="3"/>
      <c r="F73" s="3"/>
      <c r="G73" s="3"/>
      <c r="H73" s="3"/>
      <c r="I73" s="3"/>
      <c r="J73" s="4"/>
      <c r="K73" s="17">
        <f>K40</f>
        <v>8</v>
      </c>
    </row>
    <row r="74" spans="1:11" ht="15">
      <c r="A74" s="2" t="s">
        <v>68</v>
      </c>
      <c r="B74" s="3"/>
      <c r="C74" s="3"/>
      <c r="D74" s="3"/>
      <c r="E74" s="3"/>
      <c r="F74" s="3"/>
      <c r="G74" s="3"/>
      <c r="H74" s="3"/>
      <c r="I74" s="3"/>
      <c r="J74" s="4"/>
      <c r="K74" s="18">
        <f>K41</f>
        <v>4368</v>
      </c>
    </row>
    <row r="75" spans="1:11" ht="15">
      <c r="A75" s="2" t="s">
        <v>85</v>
      </c>
      <c r="B75" s="3"/>
      <c r="C75" s="3"/>
      <c r="D75" s="3"/>
      <c r="E75" s="3"/>
      <c r="F75" s="3"/>
      <c r="G75" s="3"/>
      <c r="H75" s="3"/>
      <c r="I75" s="3"/>
      <c r="J75" s="4"/>
      <c r="K75" s="18">
        <v>4798</v>
      </c>
    </row>
    <row r="76" spans="1:11" ht="15.75">
      <c r="A76" s="2"/>
      <c r="B76" s="7" t="s">
        <v>2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65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2729.25</v>
      </c>
    </row>
    <row r="78" spans="1:11" ht="15.75">
      <c r="A78" s="8" t="s">
        <v>40</v>
      </c>
      <c r="B78" s="3"/>
      <c r="C78" s="3"/>
      <c r="D78" s="3"/>
      <c r="E78" s="3"/>
      <c r="F78" s="3"/>
      <c r="G78" s="3"/>
      <c r="H78" s="3"/>
      <c r="I78" s="3"/>
      <c r="J78" s="4"/>
      <c r="K78" s="18">
        <f>K45</f>
        <v>152.838</v>
      </c>
    </row>
    <row r="79" spans="1:11" ht="15.75">
      <c r="A79" s="8" t="s">
        <v>3</v>
      </c>
      <c r="B79" s="3"/>
      <c r="C79" s="3"/>
      <c r="D79" s="3"/>
      <c r="E79" s="3"/>
      <c r="F79" s="3"/>
      <c r="G79" s="3"/>
      <c r="H79" s="3"/>
      <c r="I79" s="3"/>
      <c r="J79" s="4"/>
      <c r="K79" s="18"/>
    </row>
    <row r="80" spans="1:11" ht="15.75">
      <c r="A80" s="8" t="s">
        <v>4</v>
      </c>
      <c r="B80" s="7"/>
      <c r="C80" s="7"/>
      <c r="D80" s="7"/>
      <c r="E80" s="7"/>
      <c r="F80" s="7"/>
      <c r="G80" s="7"/>
      <c r="H80" s="7"/>
      <c r="I80" s="3"/>
      <c r="J80" s="4"/>
      <c r="K80" s="18"/>
    </row>
    <row r="81" spans="1:11" ht="15">
      <c r="A81" s="2" t="s">
        <v>5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6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7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8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9" t="s">
        <v>9</v>
      </c>
      <c r="B85" s="10"/>
      <c r="C85" s="10"/>
      <c r="D85" s="10"/>
      <c r="E85" s="10"/>
      <c r="F85" s="10"/>
      <c r="G85" s="10"/>
      <c r="H85" s="10"/>
      <c r="I85" s="10"/>
      <c r="J85" s="11"/>
      <c r="K85" s="5"/>
    </row>
    <row r="86" spans="1:11" ht="15">
      <c r="A86" s="2" t="s">
        <v>10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11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9" t="s">
        <v>12</v>
      </c>
      <c r="B88" s="10"/>
      <c r="C88" s="10"/>
      <c r="D88" s="10"/>
      <c r="E88" s="10"/>
      <c r="F88" s="10"/>
      <c r="G88" s="10"/>
      <c r="H88" s="10"/>
      <c r="I88" s="10"/>
      <c r="J88" s="11"/>
      <c r="K88" s="5"/>
    </row>
    <row r="89" spans="1:11" ht="15">
      <c r="A89" s="2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5"/>
    </row>
    <row r="90" spans="1:11" ht="15">
      <c r="A90" s="2" t="s">
        <v>14</v>
      </c>
      <c r="B90" s="3"/>
      <c r="C90" s="3"/>
      <c r="D90" s="3"/>
      <c r="E90" s="3"/>
      <c r="F90" s="3"/>
      <c r="G90" s="3"/>
      <c r="H90" s="3"/>
      <c r="I90" s="3"/>
      <c r="J90" s="4"/>
      <c r="K90" s="6"/>
    </row>
    <row r="91" spans="1:11" ht="15">
      <c r="A91" s="9" t="s">
        <v>15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</f>
        <v>2882.088</v>
      </c>
    </row>
    <row r="92" spans="1:11" ht="15.75">
      <c r="A92" s="12"/>
      <c r="B92" s="7" t="s">
        <v>16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17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18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19</v>
      </c>
      <c r="B95" s="14"/>
      <c r="C95" s="14"/>
      <c r="D95" s="14"/>
      <c r="E95" s="14"/>
      <c r="F95" s="14"/>
      <c r="G95" s="14"/>
      <c r="H95" s="14"/>
      <c r="I95" s="14"/>
      <c r="J95" s="4"/>
      <c r="K95" s="6"/>
    </row>
    <row r="96" spans="1:11" ht="15">
      <c r="A96" s="2" t="s">
        <v>20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21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8" spans="1:11" ht="15">
      <c r="A98" s="2" t="s">
        <v>22</v>
      </c>
      <c r="B98" s="14"/>
      <c r="C98" s="14"/>
      <c r="D98" s="14"/>
      <c r="E98" s="14"/>
      <c r="F98" s="14"/>
      <c r="G98" s="14"/>
      <c r="H98" s="14"/>
      <c r="I98" s="14"/>
      <c r="J98" s="4"/>
      <c r="K98" s="5"/>
    </row>
    <row r="100" spans="1:9" ht="15">
      <c r="A100" s="1"/>
      <c r="B100" s="1" t="s">
        <v>23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86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2" ht="15">
      <c r="A103" s="2" t="s">
        <v>72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3417</v>
      </c>
      <c r="L103" s="19"/>
    </row>
    <row r="104" spans="1:11" ht="15">
      <c r="A104" s="2" t="s">
        <v>75</v>
      </c>
      <c r="B104" s="3"/>
      <c r="C104" s="3"/>
      <c r="D104" s="3"/>
      <c r="E104" s="3"/>
      <c r="F104" s="3"/>
      <c r="G104" s="3"/>
      <c r="H104" s="3"/>
      <c r="I104" s="3"/>
      <c r="J104" s="4"/>
      <c r="K104" s="15"/>
    </row>
    <row r="105" spans="1:11" ht="15">
      <c r="A105" s="2" t="s">
        <v>0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K72</f>
        <v>242.6</v>
      </c>
    </row>
    <row r="106" spans="1:11" ht="15">
      <c r="A106" s="2" t="s">
        <v>1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f>K73</f>
        <v>8</v>
      </c>
    </row>
    <row r="107" spans="1:11" ht="15">
      <c r="A107" s="2" t="s">
        <v>87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K74</f>
        <v>4368</v>
      </c>
    </row>
    <row r="108" spans="1:11" ht="15">
      <c r="A108" s="2" t="s">
        <v>88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</row>
    <row r="109" spans="1:11" ht="15.75">
      <c r="A109" s="2"/>
      <c r="B109" s="7" t="s">
        <v>2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65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2729.25</v>
      </c>
    </row>
    <row r="111" spans="1:11" ht="15.75">
      <c r="A111" s="8" t="s">
        <v>40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152.838</v>
      </c>
    </row>
    <row r="112" spans="1:11" ht="15.75">
      <c r="A112" s="8" t="s">
        <v>3</v>
      </c>
      <c r="B112" s="3"/>
      <c r="C112" s="3"/>
      <c r="D112" s="3"/>
      <c r="E112" s="3"/>
      <c r="F112" s="3"/>
      <c r="G112" s="3"/>
      <c r="H112" s="3"/>
      <c r="I112" s="3"/>
      <c r="J112" s="4"/>
      <c r="K112" s="18"/>
    </row>
    <row r="113" spans="1:11" ht="15.75">
      <c r="A113" s="8" t="s">
        <v>4</v>
      </c>
      <c r="B113" s="7"/>
      <c r="C113" s="7"/>
      <c r="D113" s="7"/>
      <c r="E113" s="7"/>
      <c r="F113" s="7"/>
      <c r="G113" s="7"/>
      <c r="H113" s="7"/>
      <c r="I113" s="3"/>
      <c r="J113" s="4"/>
      <c r="K113" s="18"/>
    </row>
    <row r="114" spans="1:11" ht="15">
      <c r="A114" s="2" t="s">
        <v>5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6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7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8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9" t="s">
        <v>9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/>
    </row>
    <row r="119" spans="1:11" ht="15">
      <c r="A119" s="2" t="s">
        <v>10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2" t="s">
        <v>11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9" t="s">
        <v>12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/>
    </row>
    <row r="122" spans="1:11" ht="15">
      <c r="A122" s="2" t="s">
        <v>13</v>
      </c>
      <c r="B122" s="3"/>
      <c r="C122" s="3"/>
      <c r="D122" s="3"/>
      <c r="E122" s="3"/>
      <c r="F122" s="3"/>
      <c r="G122" s="3"/>
      <c r="H122" s="3"/>
      <c r="I122" s="3"/>
      <c r="J122" s="4"/>
      <c r="K122" s="5"/>
    </row>
    <row r="123" spans="1:11" ht="15">
      <c r="A123" s="2" t="s">
        <v>14</v>
      </c>
      <c r="B123" s="3"/>
      <c r="C123" s="3"/>
      <c r="D123" s="3"/>
      <c r="E123" s="3"/>
      <c r="F123" s="3"/>
      <c r="G123" s="3"/>
      <c r="H123" s="3"/>
      <c r="I123" s="3"/>
      <c r="J123" s="4"/>
      <c r="K123" s="6"/>
    </row>
    <row r="124" spans="1:11" ht="15">
      <c r="A124" s="9" t="s">
        <v>15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K91</f>
        <v>2882.088</v>
      </c>
    </row>
    <row r="125" spans="1:11" ht="15.75">
      <c r="A125" s="12"/>
      <c r="B125" s="7" t="s">
        <v>16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17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18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19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/>
    </row>
    <row r="129" spans="1:11" ht="15">
      <c r="A129" s="2" t="s">
        <v>20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21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1" spans="1:11" ht="15">
      <c r="A131" s="2" t="s">
        <v>22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/>
    </row>
    <row r="133" spans="1:12" ht="15">
      <c r="A133" s="24" t="s">
        <v>89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>
        <v>9598</v>
      </c>
      <c r="L133" s="19"/>
    </row>
    <row r="134" spans="1:11" ht="15">
      <c r="A134" s="25" t="s">
        <v>90</v>
      </c>
      <c r="B134" s="26"/>
      <c r="C134" s="26"/>
      <c r="D134" s="26"/>
      <c r="E134" s="26"/>
      <c r="F134" s="26"/>
      <c r="G134" s="26"/>
      <c r="H134" s="26"/>
      <c r="I134" s="26"/>
      <c r="J134" s="11"/>
      <c r="K134" s="18">
        <f>K124+K91+K58+K26</f>
        <v>11528.352</v>
      </c>
    </row>
    <row r="135" spans="1:11" ht="15">
      <c r="A135" s="24" t="s">
        <v>91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7"/>
    </row>
    <row r="136" spans="1:11" ht="15.75">
      <c r="A136" s="8" t="s">
        <v>65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7">
        <f>K110*4</f>
        <v>10917</v>
      </c>
    </row>
    <row r="137" spans="1:11" ht="15.75">
      <c r="A137" s="8" t="s">
        <v>40</v>
      </c>
      <c r="B137" s="14"/>
      <c r="C137" s="14"/>
      <c r="D137" s="14"/>
      <c r="E137" s="14"/>
      <c r="F137" s="14"/>
      <c r="G137" s="14"/>
      <c r="H137" s="14"/>
      <c r="I137" s="14"/>
      <c r="J137" s="4"/>
      <c r="K137" s="18">
        <f>K111*4</f>
        <v>611.352</v>
      </c>
    </row>
    <row r="138" spans="1:11" ht="15.75">
      <c r="A138" s="27" t="s">
        <v>3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7">
        <v>0</v>
      </c>
    </row>
    <row r="139" spans="1:11" ht="15.75">
      <c r="A139" s="27" t="s">
        <v>4</v>
      </c>
      <c r="B139" s="26"/>
      <c r="C139" s="26"/>
      <c r="D139" s="26"/>
      <c r="E139" s="26"/>
      <c r="F139" s="26"/>
      <c r="G139" s="26"/>
      <c r="H139" s="26"/>
      <c r="I139" s="26"/>
      <c r="J139" s="11"/>
      <c r="K139" s="17">
        <v>0</v>
      </c>
    </row>
    <row r="140" spans="1:12" ht="15">
      <c r="A140" s="2" t="s">
        <v>92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1930</v>
      </c>
      <c r="L140" s="23"/>
    </row>
    <row r="141" spans="1:11" ht="15">
      <c r="A141" s="2" t="s">
        <v>93</v>
      </c>
      <c r="B141" s="3"/>
      <c r="C141" s="3"/>
      <c r="D141" s="3"/>
      <c r="E141" s="3"/>
      <c r="F141" s="3"/>
      <c r="G141" s="3"/>
      <c r="H141" s="3"/>
      <c r="I141" s="3"/>
      <c r="J141" s="4"/>
      <c r="K141" s="17"/>
    </row>
    <row r="142" spans="1:11" ht="15">
      <c r="A142" s="2" t="s">
        <v>94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6978</v>
      </c>
    </row>
    <row r="143" spans="1:11" ht="15">
      <c r="A143" s="2" t="s">
        <v>95</v>
      </c>
      <c r="B143" s="3"/>
      <c r="C143" s="3"/>
      <c r="D143" s="3"/>
      <c r="E143" s="3"/>
      <c r="F143" s="3"/>
      <c r="G143" s="3"/>
      <c r="H143" s="3"/>
      <c r="I143" s="3"/>
      <c r="J143" s="4"/>
      <c r="K143" s="17">
        <v>0</v>
      </c>
    </row>
    <row r="144" spans="1:11" ht="15">
      <c r="A144" s="28" t="s">
        <v>96</v>
      </c>
      <c r="B144" s="29"/>
      <c r="C144" s="29"/>
      <c r="D144" s="29"/>
      <c r="E144" s="29"/>
      <c r="F144" s="29"/>
      <c r="G144" s="29"/>
      <c r="H144" s="29"/>
      <c r="I144" s="29"/>
      <c r="J144" s="30"/>
      <c r="K144" s="17">
        <v>0</v>
      </c>
    </row>
    <row r="145" spans="1:11" ht="15">
      <c r="A145" s="2" t="s">
        <v>97</v>
      </c>
      <c r="B145" s="14"/>
      <c r="C145" s="14"/>
      <c r="D145" s="14"/>
      <c r="E145" s="14"/>
      <c r="F145" s="14"/>
      <c r="G145" s="14"/>
      <c r="H145" s="14"/>
      <c r="I145" s="14"/>
      <c r="J145" s="4"/>
      <c r="K145" s="17">
        <v>968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0"/>
  <sheetViews>
    <sheetView workbookViewId="0" topLeftCell="T94">
      <selection activeCell="AI131" sqref="AI131"/>
    </sheetView>
  </sheetViews>
  <sheetFormatPr defaultColWidth="9.00390625" defaultRowHeight="12.75"/>
  <cols>
    <col min="10" max="10" width="18.375" style="0" customWidth="1"/>
    <col min="22" max="22" width="18.37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L3">
        <v>14312</v>
      </c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f>L3-L4-L5</f>
        <v>6717.9039999999995</v>
      </c>
      <c r="L4">
        <f>0.4*3644*2.48</f>
        <v>3614.8480000000004</v>
      </c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15">
        <v>6800.4</v>
      </c>
      <c r="X4" s="19">
        <f>K9-K4-K25</f>
        <v>-6800.387999999999</v>
      </c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15">
        <v>6882.9</v>
      </c>
      <c r="AJ4" s="19">
        <f>W9-W4-W25</f>
        <v>-6882.884</v>
      </c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  <c r="L5">
        <f>0.4*3644*2.73</f>
        <v>3979.2480000000005</v>
      </c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242.6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242.6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242.6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3.62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3.62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6">
        <v>6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878.212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878.212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AI6*AI8</f>
        <v>1455.6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20"/>
      <c r="K11" s="18">
        <f>K6*3.75</f>
        <v>909.75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20"/>
      <c r="W11" s="18">
        <f>K11</f>
        <v>909.75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909.75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20"/>
      <c r="K12" s="18">
        <f>K6*0.21</f>
        <v>50.946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20"/>
      <c r="W12" s="18">
        <f>K12</f>
        <v>50.946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50.946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v>0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>
        <v>0</v>
      </c>
      <c r="Y13" s="8" t="s">
        <v>41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v>0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960.696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</f>
        <v>960.696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</f>
        <v>960.696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56</v>
      </c>
      <c r="B37" s="3"/>
      <c r="C37" s="3"/>
      <c r="D37" s="3"/>
      <c r="E37" s="3"/>
      <c r="F37" s="3"/>
      <c r="G37" s="3"/>
      <c r="H37" s="3"/>
      <c r="I37" s="3"/>
      <c r="J37" s="4"/>
      <c r="K37" s="15">
        <v>6388</v>
      </c>
      <c r="L37" s="19">
        <f>AI9-AI4-AI25</f>
        <v>-6387.995999999999</v>
      </c>
      <c r="M37" s="2" t="s">
        <v>57</v>
      </c>
      <c r="N37" s="3"/>
      <c r="O37" s="3"/>
      <c r="P37" s="3"/>
      <c r="Q37" s="3"/>
      <c r="R37" s="3"/>
      <c r="S37" s="3"/>
      <c r="T37" s="3"/>
      <c r="U37" s="3"/>
      <c r="V37" s="4"/>
      <c r="W37" s="15">
        <v>5892.7</v>
      </c>
      <c r="X37" s="19">
        <f>K42-K37-K58</f>
        <v>-5892.696</v>
      </c>
      <c r="Y37" s="2" t="s">
        <v>58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5397.4</v>
      </c>
      <c r="AJ37" s="19">
        <f>W42-W37-W58</f>
        <v>-5397.396</v>
      </c>
    </row>
    <row r="38" spans="1:35" ht="15">
      <c r="A38" s="2" t="s">
        <v>59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60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61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6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f>K6</f>
        <v>242.6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242.6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242.6</v>
      </c>
      <c r="AJ39" s="19"/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f>K7</f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8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6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6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6</v>
      </c>
    </row>
    <row r="42" spans="1:35" ht="15">
      <c r="A42" s="2" t="s">
        <v>62</v>
      </c>
      <c r="B42" s="3"/>
      <c r="C42" s="3"/>
      <c r="D42" s="3"/>
      <c r="E42" s="3"/>
      <c r="F42" s="3"/>
      <c r="G42" s="3"/>
      <c r="H42" s="3"/>
      <c r="I42" s="3"/>
      <c r="J42" s="4"/>
      <c r="K42" s="18">
        <v>1456</v>
      </c>
      <c r="M42" s="2" t="s">
        <v>63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1456</v>
      </c>
      <c r="Y42" s="2" t="s">
        <v>64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1456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65</v>
      </c>
      <c r="B44" s="3"/>
      <c r="C44" s="3"/>
      <c r="D44" s="3"/>
      <c r="E44" s="3"/>
      <c r="F44" s="3"/>
      <c r="G44" s="3"/>
      <c r="H44" s="3"/>
      <c r="I44" s="3"/>
      <c r="J44" s="4"/>
      <c r="K44" s="18">
        <f>W11</f>
        <v>909.75</v>
      </c>
      <c r="M44" s="8" t="s">
        <v>65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909.75</v>
      </c>
      <c r="Y44" s="8" t="s">
        <v>65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909.75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W12</f>
        <v>50.946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50.946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50.946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6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  <c r="AJ56" s="19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960.696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</f>
        <v>960.696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</f>
        <v>960.696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53</v>
      </c>
      <c r="R67" s="22" t="s">
        <v>54</v>
      </c>
      <c r="AD67" s="22" t="s">
        <v>55</v>
      </c>
    </row>
    <row r="68" spans="1:36" ht="15">
      <c r="A68" s="2" t="s">
        <v>56</v>
      </c>
      <c r="B68" s="3"/>
      <c r="C68" s="3"/>
      <c r="D68" s="3"/>
      <c r="E68" s="3"/>
      <c r="F68" s="3"/>
      <c r="G68" s="3"/>
      <c r="H68" s="3"/>
      <c r="I68" s="3"/>
      <c r="J68" s="4"/>
      <c r="K68" s="15">
        <v>4902.1</v>
      </c>
      <c r="M68" s="2" t="s">
        <v>57</v>
      </c>
      <c r="N68" s="3"/>
      <c r="O68" s="3"/>
      <c r="P68" s="3"/>
      <c r="Q68" s="3"/>
      <c r="R68" s="3"/>
      <c r="S68" s="3"/>
      <c r="T68" s="3"/>
      <c r="U68" s="3"/>
      <c r="V68" s="4"/>
      <c r="W68" s="15">
        <v>4406.8</v>
      </c>
      <c r="X68" s="19"/>
      <c r="Y68" s="2" t="s">
        <v>58</v>
      </c>
      <c r="Z68" s="3"/>
      <c r="AA68" s="3"/>
      <c r="AB68" s="3"/>
      <c r="AC68" s="3"/>
      <c r="AD68" s="3"/>
      <c r="AE68" s="3"/>
      <c r="AF68" s="3"/>
      <c r="AG68" s="3"/>
      <c r="AH68" s="4"/>
      <c r="AI68" s="15">
        <v>3912</v>
      </c>
      <c r="AJ68" s="19"/>
    </row>
    <row r="69" spans="1:35" ht="15">
      <c r="A69" s="2" t="s">
        <v>59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60</v>
      </c>
      <c r="N69" s="3"/>
      <c r="O69" s="3"/>
      <c r="P69" s="3"/>
      <c r="Q69" s="3"/>
      <c r="R69" s="3"/>
      <c r="S69" s="3"/>
      <c r="T69" s="3"/>
      <c r="U69" s="3"/>
      <c r="V69" s="4"/>
      <c r="W69" s="15"/>
      <c r="Y69" s="2" t="s">
        <v>61</v>
      </c>
      <c r="Z69" s="3"/>
      <c r="AA69" s="3"/>
      <c r="AB69" s="3"/>
      <c r="AC69" s="3"/>
      <c r="AD69" s="3"/>
      <c r="AE69" s="3"/>
      <c r="AF69" s="3"/>
      <c r="AG69" s="3"/>
      <c r="AH69" s="4"/>
      <c r="AI69" s="15"/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242.6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242.6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242.6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8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6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5">
        <f>K72</f>
        <v>6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5">
        <f>W72</f>
        <v>6</v>
      </c>
    </row>
    <row r="73" spans="1:35" ht="15">
      <c r="A73" s="2" t="s">
        <v>62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1456</v>
      </c>
      <c r="M73" s="2" t="s">
        <v>63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1456</v>
      </c>
      <c r="Y73" s="2" t="s">
        <v>64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1456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65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909.75</v>
      </c>
      <c r="M75" s="8" t="s">
        <v>65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909.75</v>
      </c>
      <c r="Y75" s="8" t="s">
        <v>65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909.75</v>
      </c>
    </row>
    <row r="76" spans="1:35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50.946</v>
      </c>
      <c r="M76" s="8" t="s">
        <v>40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50.946</v>
      </c>
      <c r="Y76" s="8" t="s">
        <v>40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50.946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960.696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960.696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</f>
        <v>960.696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69</v>
      </c>
      <c r="R98" s="22" t="s">
        <v>70</v>
      </c>
      <c r="AD98" s="22" t="s">
        <v>71</v>
      </c>
    </row>
    <row r="99" spans="1:36" ht="15">
      <c r="A99" s="2" t="s">
        <v>72</v>
      </c>
      <c r="B99" s="3"/>
      <c r="C99" s="3"/>
      <c r="D99" s="3"/>
      <c r="E99" s="3"/>
      <c r="F99" s="3"/>
      <c r="G99" s="3"/>
      <c r="H99" s="3"/>
      <c r="I99" s="3"/>
      <c r="J99" s="4"/>
      <c r="K99" s="15">
        <v>3417</v>
      </c>
      <c r="L99" s="19"/>
      <c r="M99" s="2" t="s">
        <v>73</v>
      </c>
      <c r="N99" s="3"/>
      <c r="O99" s="3"/>
      <c r="P99" s="3"/>
      <c r="Q99" s="3"/>
      <c r="R99" s="3"/>
      <c r="S99" s="3"/>
      <c r="T99" s="3"/>
      <c r="U99" s="3"/>
      <c r="V99" s="4"/>
      <c r="W99" s="18">
        <v>2922</v>
      </c>
      <c r="X99" s="19"/>
      <c r="Y99" s="2" t="s">
        <v>74</v>
      </c>
      <c r="Z99" s="3"/>
      <c r="AA99" s="3"/>
      <c r="AB99" s="3"/>
      <c r="AC99" s="3"/>
      <c r="AD99" s="3"/>
      <c r="AE99" s="3"/>
      <c r="AF99" s="3"/>
      <c r="AG99" s="3"/>
      <c r="AH99" s="4"/>
      <c r="AI99" s="18">
        <v>2427</v>
      </c>
      <c r="AJ99" s="23"/>
    </row>
    <row r="100" spans="1:35" ht="15">
      <c r="A100" s="2" t="s">
        <v>75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M100" s="2" t="s">
        <v>76</v>
      </c>
      <c r="N100" s="3"/>
      <c r="O100" s="3"/>
      <c r="P100" s="3"/>
      <c r="Q100" s="3"/>
      <c r="R100" s="3"/>
      <c r="S100" s="3"/>
      <c r="T100" s="3"/>
      <c r="U100" s="3"/>
      <c r="V100" s="4"/>
      <c r="W100" s="18"/>
      <c r="Y100" s="2" t="s">
        <v>77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/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242.6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242.6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242.6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8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6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6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6</v>
      </c>
    </row>
    <row r="104" spans="1:35" ht="15">
      <c r="A104" s="2" t="s">
        <v>78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1456</v>
      </c>
      <c r="M104" s="2" t="s">
        <v>79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1456</v>
      </c>
      <c r="Y104" s="2" t="s">
        <v>80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1456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65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909.75</v>
      </c>
      <c r="M106" s="8" t="s">
        <v>65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909.75</v>
      </c>
      <c r="Y106" s="8" t="s">
        <v>65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909.75</v>
      </c>
    </row>
    <row r="107" spans="1:35" ht="15.75">
      <c r="A107" s="8" t="s">
        <v>40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50.946</v>
      </c>
      <c r="M107" s="8" t="s">
        <v>40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50.946</v>
      </c>
      <c r="Y107" s="8" t="s">
        <v>40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50.946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82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81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960.696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960.696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W120</f>
        <v>960.696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30" ht="12.75">
      <c r="AI130" s="23">
        <f>AI104-AI99-AI120</f>
        <v>-1931.696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2014-02-07T08:11:22Z</cp:lastPrinted>
  <dcterms:created xsi:type="dcterms:W3CDTF">2012-04-11T04:13:08Z</dcterms:created>
  <dcterms:modified xsi:type="dcterms:W3CDTF">2014-02-10T09:50:59Z</dcterms:modified>
  <cp:category/>
  <cp:version/>
  <cp:contentType/>
  <cp:contentStatus/>
</cp:coreProperties>
</file>