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<sst xmlns="http://schemas.openxmlformats.org/spreadsheetml/2006/main" count="499" uniqueCount="108">
  <si>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</si>
  <si>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</si>
  <si>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</si>
  <si>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</si>
  <si>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</si>
  <si>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</si>
  <si>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</si>
  <si>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</si>
  <si>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</si>
  <si>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</si>
  <si>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</si>
  <si>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</si>
  <si>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</si>
  <si>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</si>
  <si>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</si>
  <si>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</si>
  <si>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</si>
  <si>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</si>
  <si>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</si>
  <si>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</si>
  <si>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</si>
  <si>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</si>
  <si>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</si>
  <si>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</si>
  <si>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</si>
  <si>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10 ул. 50 лет ВЛКСМ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</si>
  <si>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</si>
  <si>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</si>
  <si>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</si>
  <si>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</si>
  <si>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</si>
  <si>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</si>
  <si>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</si>
  <si>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</si>
  <si>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</si>
  <si>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</si>
  <si>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</si>
  <si>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10 ул. 50 лет ВЛКСМ за январь 2013г.</t>
  </si>
  <si>
    <t>коммунальным услугам жилого дома № 10 ул. 50 лет ВЛКСМ за февраль 2013г.</t>
  </si>
  <si>
    <t>коммунальным услугам жилого дома № 10 ул. 50 лет ВЛКСМ за март 2013г.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</si>
  <si>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</si>
  <si>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</si>
  <si>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к. Прочие работы (установка металлических подпорок)</t>
  </si>
  <si>
    <t>коммунальным услугам жилого дома № 10 ул. 50 лет ВЛКСМ за апрель  2013г.</t>
  </si>
  <si>
    <t>коммунальным услугам жилого дома № 10 ул. 50 лет ВЛКСМ за май2013г.</t>
  </si>
  <si>
    <t>коммунальным услугам жилого дома № 10 ул. 50 лет ВЛКСМ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</si>
  <si>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</si>
  <si>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</si>
  <si>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</si>
  <si>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10 ул. 50 лет ВЛКСМ за 2 квартал 2013г.</t>
  </si>
  <si>
    <t xml:space="preserve">5.начислено за 2 квартал 2013г. </t>
  </si>
  <si>
    <t>2. Задолженность за общедомовую электроэнергию</t>
  </si>
  <si>
    <t>1. Задолженность за вывоз ТБО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</si>
  <si>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</si>
  <si>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</si>
  <si>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</si>
  <si>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</si>
  <si>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</si>
  <si>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</si>
  <si>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</si>
  <si>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</si>
  <si>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</si>
  <si>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</si>
  <si>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</si>
  <si>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</si>
  <si>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</si>
  <si>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</si>
  <si>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</si>
  <si>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</si>
  <si>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</si>
  <si>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</si>
  <si>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</si>
  <si>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</si>
  <si>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</si>
  <si>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Работа по управлению домом и Аварийно-диспетчерская служба</t>
  </si>
  <si>
    <t xml:space="preserve">2. Обслуживание газовых сетей (ВГО), </t>
  </si>
  <si>
    <t>коммунальным услугам жилого дома № 10 ул. 50 лет ВЛКСМ за 3 квартал 2013г.</t>
  </si>
  <si>
    <t xml:space="preserve">5.начислено за 3 квартал 2013г. </t>
  </si>
  <si>
    <t>к. Прочие работы (Обследование каналов)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</si>
  <si>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</si>
  <si>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</si>
  <si>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</si>
  <si>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</si>
  <si>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</si>
  <si>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</si>
  <si>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</si>
  <si>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</si>
  <si>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</si>
  <si>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</si>
  <si>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</si>
  <si>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</si>
  <si>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>6. задолженность за собственниками  на 01.04.2013г.</t>
  </si>
  <si>
    <t>6. задолженность за собственниками  на 01.07.2013г.</t>
  </si>
  <si>
    <t>6. задолженность за собственниками  на 01.10.2013г.</t>
  </si>
  <si>
    <t xml:space="preserve">к. Прочие работы  </t>
  </si>
  <si>
    <t>е. Текущий ремонт подъездов (устройство козырька)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</si>
  <si>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</si>
  <si>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</si>
  <si>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</si>
  <si>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</si>
  <si>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</si>
  <si>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</si>
  <si>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</si>
  <si>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</si>
  <si>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</si>
  <si>
    <t>коммунальным услугам жилого дома № 10 ул. 50 лет ВЛКСМ за 4 квартал 2013г.</t>
  </si>
  <si>
    <t xml:space="preserve">5.начислено за 4 квартал 2013г. </t>
  </si>
  <si>
    <t>6.задолженность за собственниками  на 31.12.2013г.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</si>
</sst>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workbookViewId="0" topLeftCell="A121">
      <selection activeCell="A130" sqref="A130:K142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21"/>
    </row>
    <row r="5" spans="1:11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>
        <v>35522.8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856.9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22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18277.677</v>
      </c>
    </row>
    <row r="9" spans="1:11" ht="15">
      <c r="A9" s="2" t="s">
        <v>91</v>
      </c>
      <c r="B9" s="3"/>
      <c r="C9" s="3"/>
      <c r="D9" s="3"/>
      <c r="E9" s="3"/>
      <c r="F9" s="3"/>
      <c r="G9" s="3"/>
      <c r="H9" s="3"/>
      <c r="I9" s="3"/>
      <c r="J9" s="4"/>
      <c r="K9" s="18">
        <v>2461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">
      <c r="A11" s="2" t="s">
        <v>74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9640.125</v>
      </c>
    </row>
    <row r="12" spans="1:11" ht="15">
      <c r="A12" s="2" t="s">
        <v>75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539.847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Лист2!K14+Лист2!AI14</f>
        <v>7801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17980.972</v>
      </c>
    </row>
    <row r="26" spans="1:11" ht="15.75">
      <c r="A26" s="12"/>
      <c r="B26" s="7" t="s">
        <v>54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52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735</v>
      </c>
    </row>
    <row r="28" spans="1:11" ht="15">
      <c r="A28" s="2" t="s">
        <v>51</v>
      </c>
      <c r="B28" s="14"/>
      <c r="C28" s="14"/>
      <c r="D28" s="14"/>
      <c r="E28" s="14"/>
      <c r="F28" s="14"/>
      <c r="G28" s="14"/>
      <c r="H28" s="14"/>
      <c r="I28" s="14"/>
      <c r="J28" s="4"/>
      <c r="K28" s="18">
        <v>193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>
        <v>1701</v>
      </c>
    </row>
    <row r="30" spans="1:11" ht="15">
      <c r="A30" s="2" t="s">
        <v>53</v>
      </c>
      <c r="B30" s="14"/>
      <c r="C30" s="14"/>
      <c r="D30" s="14"/>
      <c r="E30" s="14"/>
      <c r="F30" s="14"/>
      <c r="G30" s="14"/>
      <c r="H30" s="14"/>
      <c r="I30" s="14"/>
      <c r="J30" s="4"/>
      <c r="K30" s="5"/>
    </row>
    <row r="33" spans="1:9" ht="15">
      <c r="A33" s="1"/>
      <c r="B33" s="1" t="s">
        <v>24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49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46</v>
      </c>
      <c r="B36" s="3"/>
      <c r="C36" s="3"/>
      <c r="D36" s="3"/>
      <c r="E36" s="3"/>
      <c r="F36" s="3"/>
      <c r="G36" s="3"/>
      <c r="H36" s="3"/>
      <c r="I36" s="3"/>
      <c r="J36" s="4"/>
      <c r="K36" s="15"/>
    </row>
    <row r="37" spans="1:11" ht="15">
      <c r="A37" s="2" t="s">
        <v>47</v>
      </c>
      <c r="B37" s="3"/>
      <c r="C37" s="3"/>
      <c r="D37" s="3"/>
      <c r="E37" s="3"/>
      <c r="F37" s="3"/>
      <c r="G37" s="3"/>
      <c r="H37" s="3"/>
      <c r="I37" s="3"/>
      <c r="J37" s="4"/>
      <c r="K37" s="15">
        <f>K5+K8-K25</f>
        <v>35819.505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6">
        <f>K6</f>
        <v>856.9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7">
        <v>22</v>
      </c>
    </row>
    <row r="40" spans="1:11" ht="15">
      <c r="A40" s="2" t="s">
        <v>50</v>
      </c>
      <c r="B40" s="3"/>
      <c r="C40" s="3"/>
      <c r="D40" s="3"/>
      <c r="E40" s="3"/>
      <c r="F40" s="3"/>
      <c r="G40" s="3"/>
      <c r="H40" s="3"/>
      <c r="I40" s="3"/>
      <c r="J40" s="4"/>
      <c r="K40" s="18">
        <f>K8</f>
        <v>18277.677</v>
      </c>
    </row>
    <row r="41" spans="1:11" ht="15">
      <c r="A41" s="2" t="s">
        <v>92</v>
      </c>
      <c r="B41" s="3"/>
      <c r="C41" s="3"/>
      <c r="D41" s="3"/>
      <c r="E41" s="3"/>
      <c r="F41" s="3"/>
      <c r="G41" s="3"/>
      <c r="H41" s="3"/>
      <c r="I41" s="3"/>
      <c r="J41" s="4"/>
      <c r="K41" s="18">
        <v>2085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17"/>
    </row>
    <row r="43" spans="1:11" ht="15">
      <c r="A43" s="2" t="s">
        <v>74</v>
      </c>
      <c r="B43" s="3"/>
      <c r="C43" s="3"/>
      <c r="D43" s="3"/>
      <c r="E43" s="3"/>
      <c r="F43" s="3"/>
      <c r="G43" s="3"/>
      <c r="H43" s="3"/>
      <c r="I43" s="3"/>
      <c r="J43" s="4"/>
      <c r="K43" s="18">
        <f>K11</f>
        <v>9640.125</v>
      </c>
    </row>
    <row r="44" spans="1:11" ht="15">
      <c r="A44" s="2" t="s">
        <v>75</v>
      </c>
      <c r="B44" s="3"/>
      <c r="C44" s="3"/>
      <c r="D44" s="3"/>
      <c r="E44" s="3"/>
      <c r="F44" s="3"/>
      <c r="G44" s="3"/>
      <c r="H44" s="3"/>
      <c r="I44" s="3"/>
      <c r="J44" s="4"/>
      <c r="K44" s="18">
        <f>K12</f>
        <v>539.847</v>
      </c>
    </row>
    <row r="45" spans="1:11" ht="15.75">
      <c r="A45" s="8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8"/>
    </row>
    <row r="46" spans="1:11" ht="15.75">
      <c r="A46" s="8" t="s">
        <v>4</v>
      </c>
      <c r="B46" s="7"/>
      <c r="C46" s="7"/>
      <c r="D46" s="7"/>
      <c r="E46" s="7"/>
      <c r="F46" s="7"/>
      <c r="G46" s="7"/>
      <c r="H46" s="7"/>
      <c r="I46" s="3"/>
      <c r="J46" s="4"/>
      <c r="K46" s="18"/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5"/>
    </row>
    <row r="51" spans="1:11" ht="15">
      <c r="A51" s="9" t="s">
        <v>9</v>
      </c>
      <c r="B51" s="10"/>
      <c r="C51" s="10"/>
      <c r="D51" s="10"/>
      <c r="E51" s="10"/>
      <c r="F51" s="10"/>
      <c r="G51" s="10"/>
      <c r="H51" s="10"/>
      <c r="I51" s="10"/>
      <c r="J51" s="11"/>
      <c r="K51" s="5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1" ht="15">
      <c r="A54" s="9" t="s">
        <v>12</v>
      </c>
      <c r="B54" s="10"/>
      <c r="C54" s="10"/>
      <c r="D54" s="10"/>
      <c r="E54" s="10"/>
      <c r="F54" s="10"/>
      <c r="G54" s="10"/>
      <c r="H54" s="10"/>
      <c r="I54" s="10"/>
      <c r="J54" s="11"/>
      <c r="K54" s="5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6"/>
    </row>
    <row r="57" spans="1:11" ht="15">
      <c r="A57" s="9" t="s">
        <v>15</v>
      </c>
      <c r="B57" s="10"/>
      <c r="C57" s="10"/>
      <c r="D57" s="10"/>
      <c r="E57" s="10"/>
      <c r="F57" s="10"/>
      <c r="G57" s="10"/>
      <c r="H57" s="10"/>
      <c r="I57" s="10"/>
      <c r="J57" s="11"/>
      <c r="K57" s="18">
        <f>K43+K44</f>
        <v>10179.972</v>
      </c>
    </row>
    <row r="58" spans="1:11" ht="15.75">
      <c r="A58" s="12"/>
      <c r="B58" s="7" t="s">
        <v>54</v>
      </c>
      <c r="C58" s="13"/>
      <c r="D58" s="13"/>
      <c r="E58" s="14"/>
      <c r="F58" s="14"/>
      <c r="G58" s="14"/>
      <c r="H58" s="14"/>
      <c r="I58" s="14"/>
      <c r="J58" s="4"/>
      <c r="K58" s="5"/>
    </row>
    <row r="59" spans="1:11" ht="15">
      <c r="A59" s="2" t="s">
        <v>52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51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19</v>
      </c>
      <c r="B61" s="14"/>
      <c r="C61" s="14"/>
      <c r="D61" s="14"/>
      <c r="E61" s="14"/>
      <c r="F61" s="14"/>
      <c r="G61" s="14"/>
      <c r="H61" s="14"/>
      <c r="I61" s="14"/>
      <c r="J61" s="4"/>
      <c r="K61" s="6"/>
    </row>
    <row r="62" spans="1:11" ht="15">
      <c r="A62" s="2" t="s">
        <v>53</v>
      </c>
      <c r="B62" s="13"/>
      <c r="C62" s="14"/>
      <c r="D62" s="14"/>
      <c r="E62" s="14"/>
      <c r="F62" s="14"/>
      <c r="G62" s="14"/>
      <c r="H62" s="14"/>
      <c r="I62" s="14"/>
      <c r="J62" s="4"/>
      <c r="K62" s="5"/>
    </row>
    <row r="64" spans="1:9" ht="15">
      <c r="A64" s="1"/>
      <c r="B64" s="1" t="s">
        <v>24</v>
      </c>
      <c r="C64" s="1"/>
      <c r="D64" s="1"/>
      <c r="E64" s="1"/>
      <c r="F64" s="1"/>
      <c r="G64" s="1"/>
      <c r="H64" s="1"/>
      <c r="I64" s="1"/>
    </row>
    <row r="65" spans="1:9" ht="15">
      <c r="A65" s="1"/>
      <c r="B65" s="1" t="s">
        <v>76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11" ht="15">
      <c r="A67" s="2" t="s">
        <v>64</v>
      </c>
      <c r="B67" s="3"/>
      <c r="C67" s="3"/>
      <c r="D67" s="3"/>
      <c r="E67" s="3"/>
      <c r="F67" s="3"/>
      <c r="G67" s="3"/>
      <c r="H67" s="3"/>
      <c r="I67" s="3"/>
      <c r="J67" s="4"/>
      <c r="K67" s="15"/>
    </row>
    <row r="68" spans="1:11" ht="15">
      <c r="A68" s="2" t="s">
        <v>67</v>
      </c>
      <c r="B68" s="3"/>
      <c r="C68" s="3"/>
      <c r="D68" s="3"/>
      <c r="E68" s="3"/>
      <c r="F68" s="3"/>
      <c r="G68" s="3"/>
      <c r="H68" s="3"/>
      <c r="I68" s="3"/>
      <c r="J68" s="4"/>
      <c r="K68" s="15">
        <f>K37+K40-K57</f>
        <v>43917.21</v>
      </c>
    </row>
    <row r="69" spans="1:11" ht="15">
      <c r="A69" s="2" t="s">
        <v>0</v>
      </c>
      <c r="B69" s="3"/>
      <c r="C69" s="3"/>
      <c r="D69" s="3"/>
      <c r="E69" s="3"/>
      <c r="F69" s="3"/>
      <c r="G69" s="3"/>
      <c r="H69" s="3"/>
      <c r="I69" s="3"/>
      <c r="J69" s="4"/>
      <c r="K69" s="16">
        <f>K38</f>
        <v>856.9</v>
      </c>
    </row>
    <row r="70" spans="1:11" ht="15">
      <c r="A70" s="2" t="s">
        <v>1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22</v>
      </c>
    </row>
    <row r="71" spans="1:11" ht="15">
      <c r="A71" s="2" t="s">
        <v>77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18277.677</v>
      </c>
    </row>
    <row r="72" spans="1:11" ht="15">
      <c r="A72" s="2" t="s">
        <v>93</v>
      </c>
      <c r="B72" s="3"/>
      <c r="C72" s="3"/>
      <c r="D72" s="3"/>
      <c r="E72" s="3"/>
      <c r="F72" s="3"/>
      <c r="G72" s="3"/>
      <c r="H72" s="3"/>
      <c r="I72" s="3"/>
      <c r="J72" s="4"/>
      <c r="K72" s="18">
        <v>2440</v>
      </c>
    </row>
    <row r="73" spans="1:11" ht="15.75">
      <c r="A73" s="2"/>
      <c r="B73" s="7" t="s">
        <v>2</v>
      </c>
      <c r="C73" s="7"/>
      <c r="D73" s="3"/>
      <c r="E73" s="3"/>
      <c r="F73" s="3"/>
      <c r="G73" s="3"/>
      <c r="H73" s="3"/>
      <c r="I73" s="3"/>
      <c r="J73" s="4"/>
      <c r="K73" s="17"/>
    </row>
    <row r="74" spans="1:11" ht="15">
      <c r="A74" s="2" t="s">
        <v>74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9640.125</v>
      </c>
    </row>
    <row r="75" spans="1:11" ht="15">
      <c r="A75" s="2" t="s">
        <v>75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539.847</v>
      </c>
    </row>
    <row r="76" spans="1:11" ht="15.75">
      <c r="A76" s="8" t="s">
        <v>3</v>
      </c>
      <c r="B76" s="3"/>
      <c r="C76" s="3"/>
      <c r="D76" s="3"/>
      <c r="E76" s="3"/>
      <c r="F76" s="3"/>
      <c r="G76" s="3"/>
      <c r="H76" s="3"/>
      <c r="I76" s="3"/>
      <c r="J76" s="4"/>
      <c r="K76" s="18"/>
    </row>
    <row r="77" spans="1:11" ht="15.75">
      <c r="A77" s="8" t="s">
        <v>4</v>
      </c>
      <c r="B77" s="7"/>
      <c r="C77" s="7"/>
      <c r="D77" s="7"/>
      <c r="E77" s="7"/>
      <c r="F77" s="7"/>
      <c r="G77" s="7"/>
      <c r="H77" s="7"/>
      <c r="I77" s="3"/>
      <c r="J77" s="4"/>
      <c r="K77" s="18">
        <f>Лист2!K78+Лист2!W78+Лист2!AI78</f>
        <v>12684</v>
      </c>
    </row>
    <row r="78" spans="1:11" ht="15">
      <c r="A78" s="2" t="s">
        <v>5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6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7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8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9" t="s">
        <v>9</v>
      </c>
      <c r="B82" s="10"/>
      <c r="C82" s="10"/>
      <c r="D82" s="10"/>
      <c r="E82" s="10"/>
      <c r="F82" s="10"/>
      <c r="G82" s="10"/>
      <c r="H82" s="10"/>
      <c r="I82" s="10"/>
      <c r="J82" s="11"/>
      <c r="K82" s="5"/>
    </row>
    <row r="83" spans="1:11" ht="15">
      <c r="A83" s="2" t="s">
        <v>10</v>
      </c>
      <c r="B83" s="3"/>
      <c r="C83" s="3"/>
      <c r="D83" s="3"/>
      <c r="E83" s="3"/>
      <c r="F83" s="3"/>
      <c r="G83" s="3"/>
      <c r="H83" s="3"/>
      <c r="I83" s="3"/>
      <c r="J83" s="4"/>
      <c r="K83" s="5"/>
    </row>
    <row r="84" spans="1:11" ht="15">
      <c r="A84" s="2" t="s">
        <v>11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9" t="s">
        <v>12</v>
      </c>
      <c r="B85" s="10"/>
      <c r="C85" s="10"/>
      <c r="D85" s="10"/>
      <c r="E85" s="10"/>
      <c r="F85" s="10"/>
      <c r="G85" s="10"/>
      <c r="H85" s="10"/>
      <c r="I85" s="10"/>
      <c r="J85" s="11"/>
      <c r="K85" s="5"/>
    </row>
    <row r="86" spans="1:11" ht="15">
      <c r="A86" s="2" t="s">
        <v>13</v>
      </c>
      <c r="B86" s="3"/>
      <c r="C86" s="3"/>
      <c r="D86" s="3"/>
      <c r="E86" s="3"/>
      <c r="F86" s="3"/>
      <c r="G86" s="3"/>
      <c r="H86" s="3"/>
      <c r="I86" s="3"/>
      <c r="J86" s="4"/>
      <c r="K86" s="5"/>
    </row>
    <row r="87" spans="1:11" ht="15">
      <c r="A87" s="2" t="s">
        <v>14</v>
      </c>
      <c r="B87" s="3"/>
      <c r="C87" s="3"/>
      <c r="D87" s="3"/>
      <c r="E87" s="3"/>
      <c r="F87" s="3"/>
      <c r="G87" s="3"/>
      <c r="H87" s="3"/>
      <c r="I87" s="3"/>
      <c r="J87" s="4"/>
      <c r="K87" s="6"/>
    </row>
    <row r="88" spans="1:11" ht="15">
      <c r="A88" s="9" t="s">
        <v>15</v>
      </c>
      <c r="B88" s="10"/>
      <c r="C88" s="10"/>
      <c r="D88" s="10"/>
      <c r="E88" s="10"/>
      <c r="F88" s="10"/>
      <c r="G88" s="10"/>
      <c r="H88" s="10"/>
      <c r="I88" s="10"/>
      <c r="J88" s="11"/>
      <c r="K88" s="18">
        <f>K74+K75+K77</f>
        <v>22863.972</v>
      </c>
    </row>
    <row r="89" spans="1:11" ht="15.75">
      <c r="A89" s="12"/>
      <c r="B89" s="7" t="s">
        <v>16</v>
      </c>
      <c r="C89" s="13"/>
      <c r="D89" s="13"/>
      <c r="E89" s="14"/>
      <c r="F89" s="14"/>
      <c r="G89" s="14"/>
      <c r="H89" s="14"/>
      <c r="I89" s="14"/>
      <c r="J89" s="4"/>
      <c r="K89" s="5"/>
    </row>
    <row r="90" spans="1:11" ht="15">
      <c r="A90" s="2" t="s">
        <v>17</v>
      </c>
      <c r="B90" s="14"/>
      <c r="C90" s="14"/>
      <c r="D90" s="14"/>
      <c r="E90" s="14"/>
      <c r="F90" s="14"/>
      <c r="G90" s="14"/>
      <c r="H90" s="14"/>
      <c r="I90" s="14"/>
      <c r="J90" s="4"/>
      <c r="K90" s="6"/>
    </row>
    <row r="91" spans="1:11" ht="15">
      <c r="A91" s="2" t="s">
        <v>18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23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20</v>
      </c>
      <c r="B93" s="14"/>
      <c r="C93" s="14"/>
      <c r="D93" s="14"/>
      <c r="E93" s="14"/>
      <c r="F93" s="14"/>
      <c r="G93" s="14"/>
      <c r="H93" s="14"/>
      <c r="I93" s="14"/>
      <c r="J93" s="4"/>
      <c r="K93" s="5"/>
    </row>
    <row r="94" spans="1:11" ht="15">
      <c r="A94" s="2" t="s">
        <v>21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22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7" spans="1:9" ht="15">
      <c r="A97" s="1"/>
      <c r="B97" s="1" t="s">
        <v>24</v>
      </c>
      <c r="C97" s="1"/>
      <c r="D97" s="1"/>
      <c r="E97" s="1"/>
      <c r="F97" s="1"/>
      <c r="G97" s="1"/>
      <c r="H97" s="1"/>
      <c r="I97" s="1"/>
    </row>
    <row r="98" spans="1:9" ht="15">
      <c r="A98" s="1"/>
      <c r="B98" s="1" t="s">
        <v>105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11" ht="15">
      <c r="A100" s="2" t="s">
        <v>82</v>
      </c>
      <c r="B100" s="3"/>
      <c r="C100" s="3"/>
      <c r="D100" s="3"/>
      <c r="E100" s="3"/>
      <c r="F100" s="3"/>
      <c r="G100" s="3"/>
      <c r="H100" s="3"/>
      <c r="I100" s="3"/>
      <c r="J100" s="4"/>
      <c r="K100" s="15"/>
    </row>
    <row r="101" spans="1:12" ht="15">
      <c r="A101" s="2" t="s">
        <v>85</v>
      </c>
      <c r="B101" s="3"/>
      <c r="C101" s="3"/>
      <c r="D101" s="3"/>
      <c r="E101" s="3"/>
      <c r="F101" s="3"/>
      <c r="G101" s="3"/>
      <c r="H101" s="3"/>
      <c r="I101" s="3"/>
      <c r="J101" s="4"/>
      <c r="K101" s="15">
        <f>K68+K71-K88</f>
        <v>39330.915</v>
      </c>
      <c r="L101" s="19"/>
    </row>
    <row r="102" spans="1:11" ht="15">
      <c r="A102" s="2" t="s">
        <v>0</v>
      </c>
      <c r="B102" s="3"/>
      <c r="C102" s="3"/>
      <c r="D102" s="3"/>
      <c r="E102" s="3"/>
      <c r="F102" s="3"/>
      <c r="G102" s="3"/>
      <c r="H102" s="3"/>
      <c r="I102" s="3"/>
      <c r="J102" s="4"/>
      <c r="K102" s="16">
        <f>K69</f>
        <v>856.9</v>
      </c>
    </row>
    <row r="103" spans="1:11" ht="15">
      <c r="A103" s="2" t="s">
        <v>1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K70</f>
        <v>22</v>
      </c>
    </row>
    <row r="104" spans="1:11" ht="15">
      <c r="A104" s="2" t="s">
        <v>106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K71</f>
        <v>18277.677</v>
      </c>
    </row>
    <row r="105" spans="1:11" ht="15">
      <c r="A105" s="2" t="s">
        <v>107</v>
      </c>
      <c r="B105" s="3"/>
      <c r="C105" s="3"/>
      <c r="D105" s="3"/>
      <c r="E105" s="3"/>
      <c r="F105" s="3"/>
      <c r="G105" s="3"/>
      <c r="H105" s="3"/>
      <c r="I105" s="3"/>
      <c r="J105" s="4"/>
      <c r="K105" s="18"/>
    </row>
    <row r="106" spans="1:11" ht="15.75">
      <c r="A106" s="2"/>
      <c r="B106" s="7" t="s">
        <v>2</v>
      </c>
      <c r="C106" s="7"/>
      <c r="D106" s="3"/>
      <c r="E106" s="3"/>
      <c r="F106" s="3"/>
      <c r="G106" s="3"/>
      <c r="H106" s="3"/>
      <c r="I106" s="3"/>
      <c r="J106" s="4"/>
      <c r="K106" s="17"/>
    </row>
    <row r="107" spans="1:11" ht="15">
      <c r="A107" s="2" t="s">
        <v>74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K74</f>
        <v>9640.125</v>
      </c>
    </row>
    <row r="108" spans="1:11" ht="15">
      <c r="A108" s="2" t="s">
        <v>75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539.847</v>
      </c>
    </row>
    <row r="109" spans="1:11" ht="15.75">
      <c r="A109" s="8" t="s">
        <v>3</v>
      </c>
      <c r="B109" s="3"/>
      <c r="C109" s="3"/>
      <c r="D109" s="3"/>
      <c r="E109" s="3"/>
      <c r="F109" s="3"/>
      <c r="G109" s="3"/>
      <c r="H109" s="3"/>
      <c r="I109" s="3"/>
      <c r="J109" s="4"/>
      <c r="K109" s="18"/>
    </row>
    <row r="110" spans="1:11" ht="15.75">
      <c r="A110" s="8" t="s">
        <v>4</v>
      </c>
      <c r="B110" s="7"/>
      <c r="C110" s="7"/>
      <c r="D110" s="7"/>
      <c r="E110" s="7"/>
      <c r="F110" s="7"/>
      <c r="G110" s="7"/>
      <c r="H110" s="7"/>
      <c r="I110" s="3"/>
      <c r="J110" s="4"/>
      <c r="K110" s="18">
        <f>Лист2!K109</f>
        <v>15000</v>
      </c>
    </row>
    <row r="111" spans="1:11" ht="15">
      <c r="A111" s="2" t="s">
        <v>5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</row>
    <row r="112" spans="1:11" ht="15">
      <c r="A112" s="2" t="s">
        <v>6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7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8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9" t="s">
        <v>9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</row>
    <row r="116" spans="1:11" ht="15">
      <c r="A116" s="2" t="s">
        <v>10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3" ht="15">
      <c r="A117" s="2" t="s">
        <v>11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M117" s="20"/>
    </row>
    <row r="118" spans="1:11" ht="15">
      <c r="A118" s="9" t="s">
        <v>12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/>
    </row>
    <row r="119" spans="1:11" ht="15">
      <c r="A119" s="2" t="s">
        <v>13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</row>
    <row r="120" spans="1:11" ht="15">
      <c r="A120" s="2" t="s">
        <v>14</v>
      </c>
      <c r="B120" s="3"/>
      <c r="C120" s="3"/>
      <c r="D120" s="3"/>
      <c r="E120" s="3"/>
      <c r="F120" s="3"/>
      <c r="G120" s="3"/>
      <c r="H120" s="3"/>
      <c r="I120" s="3"/>
      <c r="J120" s="4"/>
      <c r="K120" s="6"/>
    </row>
    <row r="121" spans="1:11" ht="15">
      <c r="A121" s="9" t="s">
        <v>15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18">
        <f>K107+K108+K110</f>
        <v>25179.972</v>
      </c>
    </row>
    <row r="122" spans="1:11" ht="15.75">
      <c r="A122" s="12"/>
      <c r="B122" s="7" t="s">
        <v>16</v>
      </c>
      <c r="C122" s="13"/>
      <c r="D122" s="13"/>
      <c r="E122" s="14"/>
      <c r="F122" s="14"/>
      <c r="G122" s="14"/>
      <c r="H122" s="14"/>
      <c r="I122" s="14"/>
      <c r="J122" s="4"/>
      <c r="K122" s="5"/>
    </row>
    <row r="123" spans="1:11" ht="15">
      <c r="A123" s="2" t="s">
        <v>17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</row>
    <row r="124" spans="1:11" ht="15">
      <c r="A124" s="2" t="s">
        <v>18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23</v>
      </c>
      <c r="B125" s="14"/>
      <c r="C125" s="14"/>
      <c r="D125" s="14"/>
      <c r="E125" s="14"/>
      <c r="F125" s="14"/>
      <c r="G125" s="14"/>
      <c r="H125" s="14"/>
      <c r="I125" s="14"/>
      <c r="J125" s="4"/>
      <c r="K125" s="18"/>
    </row>
    <row r="126" spans="1:11" ht="15">
      <c r="A126" s="2" t="s">
        <v>20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21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22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30" spans="1:11" ht="15">
      <c r="A130" s="24" t="s">
        <v>96</v>
      </c>
      <c r="B130" s="14"/>
      <c r="C130" s="14"/>
      <c r="D130" s="14"/>
      <c r="E130" s="14"/>
      <c r="F130" s="14"/>
      <c r="G130" s="14"/>
      <c r="H130" s="14"/>
      <c r="I130" s="14"/>
      <c r="J130" s="4"/>
      <c r="K130" s="18">
        <f>K8*4+K5</f>
        <v>108633.508</v>
      </c>
    </row>
    <row r="131" spans="1:11" ht="15">
      <c r="A131" s="25" t="s">
        <v>97</v>
      </c>
      <c r="B131" s="26"/>
      <c r="C131" s="26"/>
      <c r="D131" s="26"/>
      <c r="E131" s="26"/>
      <c r="F131" s="26"/>
      <c r="G131" s="26"/>
      <c r="H131" s="26"/>
      <c r="I131" s="26"/>
      <c r="J131" s="11"/>
      <c r="K131" s="18">
        <f>K121+K88+K57+K25</f>
        <v>76204.888</v>
      </c>
    </row>
    <row r="132" spans="1:11" ht="15">
      <c r="A132" s="24" t="s">
        <v>98</v>
      </c>
      <c r="B132" s="14"/>
      <c r="C132" s="14"/>
      <c r="D132" s="14"/>
      <c r="E132" s="14"/>
      <c r="F132" s="14"/>
      <c r="G132" s="14"/>
      <c r="H132" s="14"/>
      <c r="I132" s="14"/>
      <c r="J132" s="4"/>
      <c r="K132" s="18"/>
    </row>
    <row r="133" spans="1:11" ht="15.75">
      <c r="A133" s="8" t="s">
        <v>40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>
        <f>K107*4</f>
        <v>38560.5</v>
      </c>
    </row>
    <row r="134" spans="1:11" ht="15.75">
      <c r="A134" s="8" t="s">
        <v>73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2159.388</v>
      </c>
    </row>
    <row r="135" spans="1:11" ht="15.75">
      <c r="A135" s="27" t="s">
        <v>3</v>
      </c>
      <c r="B135" s="26"/>
      <c r="C135" s="26"/>
      <c r="D135" s="26"/>
      <c r="E135" s="26"/>
      <c r="F135" s="26"/>
      <c r="G135" s="26"/>
      <c r="H135" s="26"/>
      <c r="I135" s="26"/>
      <c r="J135" s="11"/>
      <c r="K135" s="17">
        <v>0</v>
      </c>
    </row>
    <row r="136" spans="1:11" ht="15.75">
      <c r="A136" s="27" t="s">
        <v>4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8">
        <f>K110+K77+K14</f>
        <v>35485</v>
      </c>
    </row>
    <row r="137" spans="1:11" ht="15">
      <c r="A137" s="2" t="s">
        <v>99</v>
      </c>
      <c r="B137" s="3"/>
      <c r="C137" s="3"/>
      <c r="D137" s="3"/>
      <c r="E137" s="3"/>
      <c r="F137" s="3"/>
      <c r="G137" s="3"/>
      <c r="H137" s="3"/>
      <c r="I137" s="3"/>
      <c r="J137" s="4"/>
      <c r="K137" s="17"/>
    </row>
    <row r="138" spans="1:11" ht="15">
      <c r="A138" s="2" t="s">
        <v>100</v>
      </c>
      <c r="B138" s="3"/>
      <c r="C138" s="3"/>
      <c r="D138" s="3"/>
      <c r="E138" s="3"/>
      <c r="F138" s="3"/>
      <c r="G138" s="3"/>
      <c r="H138" s="3"/>
      <c r="I138" s="3"/>
      <c r="J138" s="4"/>
      <c r="K138" s="18">
        <f>K130-K131</f>
        <v>32428.619999999995</v>
      </c>
    </row>
    <row r="139" spans="1:11" ht="15">
      <c r="A139" s="2" t="s">
        <v>101</v>
      </c>
      <c r="B139" s="3"/>
      <c r="C139" s="3"/>
      <c r="D139" s="3"/>
      <c r="E139" s="3"/>
      <c r="F139" s="3"/>
      <c r="G139" s="3"/>
      <c r="H139" s="3"/>
      <c r="I139" s="3"/>
      <c r="J139" s="4"/>
      <c r="K139" s="17">
        <v>2032</v>
      </c>
    </row>
    <row r="140" spans="1:11" ht="15">
      <c r="A140" s="2" t="s">
        <v>102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1717</v>
      </c>
    </row>
    <row r="141" spans="1:11" ht="15">
      <c r="A141" s="28" t="s">
        <v>103</v>
      </c>
      <c r="B141" s="29"/>
      <c r="C141" s="29"/>
      <c r="D141" s="29"/>
      <c r="E141" s="29"/>
      <c r="F141" s="29"/>
      <c r="G141" s="29"/>
      <c r="H141" s="29"/>
      <c r="I141" s="29"/>
      <c r="J141" s="30"/>
      <c r="K141" s="17">
        <v>784</v>
      </c>
    </row>
    <row r="142" spans="1:11" ht="15">
      <c r="A142" s="2" t="s">
        <v>104</v>
      </c>
      <c r="B142" s="14"/>
      <c r="C142" s="14"/>
      <c r="D142" s="14"/>
      <c r="E142" s="14"/>
      <c r="F142" s="14"/>
      <c r="G142" s="14"/>
      <c r="H142" s="14"/>
      <c r="I142" s="14"/>
      <c r="J142" s="4"/>
      <c r="K142" s="17">
        <v>407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9"/>
  <sheetViews>
    <sheetView workbookViewId="0" topLeftCell="S93">
      <selection activeCell="S134" sqref="S134"/>
    </sheetView>
  </sheetViews>
  <sheetFormatPr defaultColWidth="9.00390625" defaultRowHeight="12.75"/>
  <cols>
    <col min="10" max="10" width="18.125" style="0" customWidth="1"/>
    <col min="22" max="22" width="18.00390625" style="0" customWidth="1"/>
    <col min="34" max="34" width="18.003906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 t="s">
        <v>38</v>
      </c>
      <c r="O2" s="1"/>
      <c r="P2" s="1"/>
      <c r="Q2" s="1"/>
      <c r="R2" s="1"/>
      <c r="S2" s="1"/>
      <c r="T2" s="1"/>
      <c r="U2" s="1"/>
      <c r="Y2" s="1"/>
      <c r="Z2" s="1" t="s">
        <v>39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>
        <v>35522.8</v>
      </c>
      <c r="M5" s="2" t="s">
        <v>31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35918.035</v>
      </c>
      <c r="Y5" s="2" t="s">
        <v>32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38617.270000000004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5">
        <v>856.9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856.9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856.9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22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22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22</v>
      </c>
    </row>
    <row r="8" spans="1:35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7">
        <v>7.11</v>
      </c>
      <c r="M8" s="2" t="s">
        <v>33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7.11</v>
      </c>
      <c r="Y8" s="2" t="s">
        <v>33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7.11</v>
      </c>
    </row>
    <row r="9" spans="1:35" ht="15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6092.559</v>
      </c>
      <c r="M9" s="2" t="s">
        <v>35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6092.559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6092.559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40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3213.375</v>
      </c>
      <c r="M11" s="8" t="s">
        <v>40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3213.375</v>
      </c>
      <c r="Y11" s="8" t="s">
        <v>40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3213.375</v>
      </c>
    </row>
    <row r="12" spans="1:35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179.94899999999998</v>
      </c>
      <c r="M12" s="8" t="s">
        <v>41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179.94899999999998</v>
      </c>
      <c r="Y12" s="8" t="s">
        <v>41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179.94899999999998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K16</f>
        <v>2304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AI18+AI24</f>
        <v>5497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>
        <f>1465+839</f>
        <v>2304</v>
      </c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>
        <v>230</v>
      </c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42</v>
      </c>
      <c r="Z24" s="3"/>
      <c r="AA24" s="3"/>
      <c r="AB24" s="3"/>
      <c r="AC24" s="3"/>
      <c r="AD24" s="3"/>
      <c r="AE24" s="3"/>
      <c r="AF24" s="3"/>
      <c r="AG24" s="3"/>
      <c r="AH24" s="4"/>
      <c r="AI24" s="5">
        <v>5267</v>
      </c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5697.3240000000005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3393.324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8890.324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24</v>
      </c>
      <c r="C34" s="1"/>
      <c r="D34" s="1"/>
      <c r="E34" s="1"/>
      <c r="F34" s="1"/>
      <c r="G34" s="1"/>
      <c r="H34" s="1"/>
      <c r="I34" s="1"/>
      <c r="M34" s="1"/>
      <c r="N34" s="1" t="s">
        <v>24</v>
      </c>
      <c r="O34" s="1"/>
      <c r="P34" s="1"/>
      <c r="Q34" s="1"/>
      <c r="R34" s="1"/>
      <c r="S34" s="1"/>
      <c r="T34" s="1"/>
      <c r="U34" s="1"/>
      <c r="Y34" s="1"/>
      <c r="Z34" s="1" t="s">
        <v>24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43</v>
      </c>
      <c r="C35" s="1"/>
      <c r="D35" s="1"/>
      <c r="E35" s="1"/>
      <c r="F35" s="1"/>
      <c r="G35" s="1"/>
      <c r="H35" s="1"/>
      <c r="I35" s="1"/>
      <c r="M35" s="1"/>
      <c r="N35" s="1" t="s">
        <v>44</v>
      </c>
      <c r="O35" s="1"/>
      <c r="P35" s="1"/>
      <c r="Q35" s="1"/>
      <c r="R35" s="1"/>
      <c r="S35" s="1"/>
      <c r="T35" s="1"/>
      <c r="U35" s="1"/>
      <c r="Y35" s="1"/>
      <c r="Z35" s="1" t="s">
        <v>45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46</v>
      </c>
      <c r="B37" s="3"/>
      <c r="C37" s="3"/>
      <c r="D37" s="3"/>
      <c r="E37" s="3"/>
      <c r="F37" s="3"/>
      <c r="G37" s="3"/>
      <c r="H37" s="3"/>
      <c r="I37" s="3"/>
      <c r="J37" s="4"/>
      <c r="K37" s="21"/>
      <c r="M37" s="2" t="s">
        <v>55</v>
      </c>
      <c r="N37" s="3"/>
      <c r="O37" s="3"/>
      <c r="P37" s="3"/>
      <c r="Q37" s="3"/>
      <c r="R37" s="3"/>
      <c r="S37" s="3"/>
      <c r="T37" s="3"/>
      <c r="U37" s="3"/>
      <c r="V37" s="4"/>
      <c r="W37" s="21"/>
      <c r="Y37" s="2" t="s">
        <v>58</v>
      </c>
      <c r="Z37" s="3"/>
      <c r="AA37" s="3"/>
      <c r="AB37" s="3"/>
      <c r="AC37" s="3"/>
      <c r="AD37" s="3"/>
      <c r="AE37" s="3"/>
      <c r="AF37" s="3"/>
      <c r="AG37" s="3"/>
      <c r="AH37" s="4"/>
      <c r="AI37" s="21"/>
    </row>
    <row r="38" spans="1:35" ht="15">
      <c r="A38" s="2" t="s">
        <v>47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35819.505000000005</v>
      </c>
      <c r="M38" s="2" t="s">
        <v>56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38518.740000000005</v>
      </c>
      <c r="Y38" s="2" t="s">
        <v>59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41217.975000000006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5">
        <v>856.9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856.9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856.9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22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22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22</v>
      </c>
    </row>
    <row r="41" spans="1:35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7">
        <v>7.11</v>
      </c>
      <c r="M41" s="2" t="s">
        <v>33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7.11</v>
      </c>
      <c r="Y41" s="2" t="s">
        <v>33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7.11</v>
      </c>
    </row>
    <row r="42" spans="1:35" ht="15">
      <c r="A42" s="2" t="s">
        <v>48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6092.559</v>
      </c>
      <c r="M42" s="2" t="s">
        <v>57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6092.559</v>
      </c>
      <c r="Y42" s="2" t="s">
        <v>60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6092.559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40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3213.375</v>
      </c>
      <c r="M44" s="8" t="s">
        <v>40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3213.375</v>
      </c>
      <c r="Y44" s="8" t="s">
        <v>40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3213.375</v>
      </c>
    </row>
    <row r="45" spans="1:35" ht="15.75">
      <c r="A45" s="8" t="s">
        <v>41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179.94899999999998</v>
      </c>
      <c r="M45" s="8" t="s">
        <v>41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179.94899999999998</v>
      </c>
      <c r="Y45" s="8" t="s">
        <v>41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179.94899999999998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>
        <f>K49</f>
        <v>0</v>
      </c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/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f>AI51+AI57</f>
        <v>0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42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K44+K45+K47</f>
        <v>3393.324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</f>
        <v>3393.324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AI44+AI45+AI47</f>
        <v>3393.324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2" t="s">
        <v>61</v>
      </c>
      <c r="R67" s="23" t="s">
        <v>62</v>
      </c>
      <c r="AD67" s="23" t="s">
        <v>63</v>
      </c>
    </row>
    <row r="68" spans="1:35" ht="15">
      <c r="A68" s="2" t="s">
        <v>64</v>
      </c>
      <c r="B68" s="3"/>
      <c r="C68" s="3"/>
      <c r="D68" s="3"/>
      <c r="E68" s="3"/>
      <c r="F68" s="3"/>
      <c r="G68" s="3"/>
      <c r="H68" s="3"/>
      <c r="I68" s="3"/>
      <c r="J68" s="4"/>
      <c r="K68" s="21"/>
      <c r="M68" s="2" t="s">
        <v>65</v>
      </c>
      <c r="N68" s="3"/>
      <c r="O68" s="3"/>
      <c r="P68" s="3"/>
      <c r="Q68" s="3"/>
      <c r="R68" s="3"/>
      <c r="S68" s="3"/>
      <c r="T68" s="3"/>
      <c r="U68" s="3"/>
      <c r="V68" s="4"/>
      <c r="W68" s="21"/>
      <c r="Y68" s="2" t="s">
        <v>66</v>
      </c>
      <c r="Z68" s="3"/>
      <c r="AA68" s="3"/>
      <c r="AB68" s="3"/>
      <c r="AC68" s="3"/>
      <c r="AD68" s="3"/>
      <c r="AE68" s="3"/>
      <c r="AF68" s="3"/>
      <c r="AG68" s="3"/>
      <c r="AH68" s="4"/>
      <c r="AI68" s="21"/>
    </row>
    <row r="69" spans="1:35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15">
        <f>AI38+AI42-AI58</f>
        <v>43917.21000000001</v>
      </c>
      <c r="M69" s="2" t="s">
        <v>68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46032.44500000001</v>
      </c>
      <c r="Y69" s="2" t="s">
        <v>69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36631.68000000001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856.9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856.9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856.9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22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22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22</v>
      </c>
    </row>
    <row r="72" spans="1:35" ht="15">
      <c r="A72" s="2" t="s">
        <v>33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7.11</v>
      </c>
      <c r="M72" s="2" t="s">
        <v>33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7.11</v>
      </c>
      <c r="Y72" s="2" t="s">
        <v>33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7.11</v>
      </c>
    </row>
    <row r="73" spans="1:35" ht="15">
      <c r="A73" s="2" t="s">
        <v>70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6092.559</v>
      </c>
      <c r="M73" s="2" t="s">
        <v>71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6092.559</v>
      </c>
      <c r="Y73" s="2" t="s">
        <v>72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6092.559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40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3213.375</v>
      </c>
      <c r="M75" s="8" t="s">
        <v>40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3213.375</v>
      </c>
      <c r="Y75" s="8" t="s">
        <v>40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3213.375</v>
      </c>
    </row>
    <row r="76" spans="1:35" ht="15.75">
      <c r="A76" s="8" t="s">
        <v>73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179.94899999999998</v>
      </c>
      <c r="M76" s="8" t="s">
        <v>73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179.94899999999998</v>
      </c>
      <c r="Y76" s="8" t="s">
        <v>73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179.94899999999998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K79</f>
        <v>584</v>
      </c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>
        <f>W88</f>
        <v>12100</v>
      </c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/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>
        <v>584</v>
      </c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78</v>
      </c>
      <c r="N88" s="3"/>
      <c r="O88" s="3"/>
      <c r="P88" s="3"/>
      <c r="Q88" s="3"/>
      <c r="R88" s="3"/>
      <c r="S88" s="3"/>
      <c r="T88" s="3"/>
      <c r="U88" s="3"/>
      <c r="V88" s="4"/>
      <c r="W88" s="5">
        <f>22*550</f>
        <v>12100</v>
      </c>
      <c r="Y88" s="2" t="s">
        <v>14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3977.324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W75+W76+W78</f>
        <v>15493.324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</f>
        <v>3393.324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2" t="s">
        <v>79</v>
      </c>
      <c r="R98" s="23" t="s">
        <v>80</v>
      </c>
      <c r="AD98" s="23" t="s">
        <v>81</v>
      </c>
    </row>
    <row r="99" spans="1:35" ht="15">
      <c r="A99" s="2" t="s">
        <v>82</v>
      </c>
      <c r="B99" s="3"/>
      <c r="C99" s="3"/>
      <c r="D99" s="3"/>
      <c r="E99" s="3"/>
      <c r="F99" s="3"/>
      <c r="G99" s="3"/>
      <c r="H99" s="3"/>
      <c r="I99" s="3"/>
      <c r="J99" s="4"/>
      <c r="K99" s="21"/>
      <c r="M99" s="2" t="s">
        <v>83</v>
      </c>
      <c r="N99" s="3"/>
      <c r="O99" s="3"/>
      <c r="P99" s="3"/>
      <c r="Q99" s="3"/>
      <c r="R99" s="3"/>
      <c r="S99" s="3"/>
      <c r="T99" s="3"/>
      <c r="U99" s="3"/>
      <c r="V99" s="4"/>
      <c r="W99" s="21"/>
      <c r="Y99" s="2" t="s">
        <v>84</v>
      </c>
      <c r="Z99" s="3"/>
      <c r="AA99" s="3"/>
      <c r="AB99" s="3"/>
      <c r="AC99" s="3"/>
      <c r="AD99" s="3"/>
      <c r="AE99" s="3"/>
      <c r="AF99" s="3"/>
      <c r="AG99" s="3"/>
      <c r="AH99" s="4"/>
      <c r="AI99" s="21"/>
    </row>
    <row r="100" spans="1:35" ht="15">
      <c r="A100" s="2" t="s">
        <v>85</v>
      </c>
      <c r="B100" s="3"/>
      <c r="C100" s="3"/>
      <c r="D100" s="3"/>
      <c r="E100" s="3"/>
      <c r="F100" s="3"/>
      <c r="G100" s="3"/>
      <c r="H100" s="3"/>
      <c r="I100" s="3"/>
      <c r="J100" s="4"/>
      <c r="K100" s="15">
        <f>AI69+AI73-AI89</f>
        <v>39330.91500000001</v>
      </c>
      <c r="M100" s="2" t="s">
        <v>86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K100+K104-K120</f>
        <v>27030.15000000001</v>
      </c>
      <c r="Y100" s="2" t="s">
        <v>87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>
        <f>W100+W104-W120</f>
        <v>29729.38500000001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856.9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856.9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856.9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22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22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22</v>
      </c>
    </row>
    <row r="103" spans="1:35" ht="15">
      <c r="A103" s="2" t="s">
        <v>33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7.11</v>
      </c>
      <c r="M103" s="2" t="s">
        <v>33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7.11</v>
      </c>
      <c r="Y103" s="2" t="s">
        <v>33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7.11</v>
      </c>
    </row>
    <row r="104" spans="1:35" ht="15">
      <c r="A104" s="2" t="s">
        <v>88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6092.559</v>
      </c>
      <c r="M104" s="2" t="s">
        <v>89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6092.559</v>
      </c>
      <c r="Y104" s="2" t="s">
        <v>90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6092.559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40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3213.375</v>
      </c>
      <c r="M106" s="8" t="s">
        <v>40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3213.375</v>
      </c>
      <c r="Y106" s="8" t="s">
        <v>40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3213.375</v>
      </c>
    </row>
    <row r="107" spans="1:35" ht="15.75">
      <c r="A107" s="8" t="s">
        <v>73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179.94899999999998</v>
      </c>
      <c r="M107" s="8" t="s">
        <v>73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179.94899999999998</v>
      </c>
      <c r="Y107" s="8" t="s">
        <v>73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179.94899999999998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>
        <f>K115</f>
        <v>15000</v>
      </c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/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/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95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15000</v>
      </c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94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94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94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K106+K107+K109</f>
        <v>18393.324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</f>
        <v>3393.324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</f>
        <v>3393.324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19">
        <f>AI100+AI104-AI120</f>
        <v>32428.62000000001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2014-02-07T06:57:41Z</cp:lastPrinted>
  <dcterms:created xsi:type="dcterms:W3CDTF">2012-04-11T04:13:08Z</dcterms:created>
  <dcterms:modified xsi:type="dcterms:W3CDTF">2014-02-07T06:57:42Z</dcterms:modified>
  <cp:category/>
  <cp:version/>
  <cp:contentType/>
  <cp:contentStatus/>
</cp:coreProperties>
</file>