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<sst xmlns="http://schemas.openxmlformats.org/spreadsheetml/2006/main" count="497" uniqueCount="107">
  <si>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</si>
  <si>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</si>
  <si>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</si>
  <si>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</si>
  <si>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</si>
  <si>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</si>
  <si>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</si>
  <si>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</si>
  <si>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</si>
  <si>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</si>
  <si>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</si>
  <si>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</si>
  <si>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</si>
  <si>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</si>
  <si>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</si>
  <si>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</si>
  <si>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</si>
  <si>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</si>
  <si>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</si>
  <si>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</si>
  <si>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</si>
  <si>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</si>
  <si>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</si>
  <si>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</si>
  <si>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</si>
  <si>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>коммунальным услугам жилого дома № 22 пос. Электрострой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</si>
  <si>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</si>
  <si>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</si>
  <si>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</si>
  <si>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</si>
  <si>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</si>
  <si>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</si>
  <si>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</si>
  <si>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</si>
  <si>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</si>
  <si>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</si>
  <si>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</si>
  <si>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22 пос. Электрострой за январь 2013г.</t>
  </si>
  <si>
    <t>коммунальным услугам жилого дома № 22 пос. Электрострой за февраль 2013г.</t>
  </si>
  <si>
    <t>коммунальным услугам жилого дома № 22 пос. Электрострой за март 2013г.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</si>
  <si>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</si>
  <si>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</si>
  <si>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t>к. Прочие работы (очистка снега)</t>
  </si>
  <si>
    <t>коммунальным услугам жилого дома № 22 пос. Электрострой за апрель  2013г.</t>
  </si>
  <si>
    <t>коммунальным услугам жилого дома № 22 пос. Электрострой за май  2013г.</t>
  </si>
  <si>
    <t>коммунальным услугам жилого дома № 22 пос. Электрострой за июнь 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</si>
  <si>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</si>
  <si>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</si>
  <si>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</si>
  <si>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>коммунальным услугам жилого дома № 22 пос. Электрострой за 2 квартал 2013г.</t>
  </si>
  <si>
    <t xml:space="preserve">5.начислено за 2 квартал 2013г.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</si>
  <si>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</si>
  <si>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</si>
  <si>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</si>
  <si>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</si>
  <si>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 xml:space="preserve">к. Прочие работы  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</si>
  <si>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</si>
  <si>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</si>
  <si>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</si>
  <si>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</si>
  <si>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</si>
  <si>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</si>
  <si>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</si>
  <si>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</si>
  <si>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</si>
  <si>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</si>
  <si>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</si>
  <si>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</si>
  <si>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</si>
  <si>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</si>
  <si>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</si>
  <si>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</si>
  <si>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</si>
  <si>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</si>
  <si>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</si>
  <si>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1. Работа по управлению домом и Аварийно-диспетчерская служба</t>
  </si>
  <si>
    <t xml:space="preserve">2. Обслуживание газовых сетей (ВГО), </t>
  </si>
  <si>
    <t>коммунальным услугам жилого дома № 22 пос. Электрострой за 3 квартал 2013г.</t>
  </si>
  <si>
    <t xml:space="preserve">5.начислено за 3 квартал 2013г. </t>
  </si>
  <si>
    <t>к. Прочие работы (списывание показаний)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</si>
  <si>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</si>
  <si>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</si>
  <si>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</si>
  <si>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</si>
  <si>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</si>
  <si>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</si>
  <si>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</si>
  <si>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</si>
  <si>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</si>
  <si>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</si>
  <si>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</si>
  <si>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</si>
  <si>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>6. задолженность за собственниками  на 01.04.2013г.</t>
  </si>
  <si>
    <t>6. задолженность за собственниками на 01.07.2013г.</t>
  </si>
  <si>
    <t>6. задолженность за собственниками на 01.10.2013г.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</si>
  <si>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</si>
  <si>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</si>
  <si>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</si>
  <si>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</si>
  <si>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</si>
  <si>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</si>
  <si>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</si>
  <si>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</si>
  <si>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</si>
  <si>
    <t>коммунальным услугам жилого дома № 22 пос. Электрострой за  4 квартал 2013г.</t>
  </si>
  <si>
    <t xml:space="preserve">5.начислено за 4 квартал 2013г. </t>
  </si>
  <si>
    <t>6. задолженность за собственниками на 31.12.2013г.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</si>
</sst>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72">
          <cell r="C372">
            <v>814.5006321112515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workbookViewId="0" topLeftCell="A115">
      <selection activeCell="A128" sqref="A128:K14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15">
        <v>6069</v>
      </c>
    </row>
    <row r="5" spans="1:11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5"/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814.5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18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20611.878</v>
      </c>
    </row>
    <row r="9" spans="1:11" ht="15">
      <c r="A9" s="2" t="s">
        <v>92</v>
      </c>
      <c r="B9" s="3"/>
      <c r="C9" s="3"/>
      <c r="D9" s="3"/>
      <c r="E9" s="3"/>
      <c r="F9" s="3"/>
      <c r="G9" s="3"/>
      <c r="H9" s="3"/>
      <c r="I9" s="3"/>
      <c r="J9" s="4"/>
      <c r="K9" s="18">
        <v>3181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">
      <c r="A11" s="2" t="s">
        <v>75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9771.75</v>
      </c>
    </row>
    <row r="12" spans="1:11" ht="15">
      <c r="A12" s="2" t="s">
        <v>76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547.2180000000001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Лист2!W14</f>
        <v>1673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11991.968</v>
      </c>
    </row>
    <row r="26" spans="1:11" ht="15.75">
      <c r="A26" s="12"/>
      <c r="B26" s="7" t="s">
        <v>54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51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805</v>
      </c>
    </row>
    <row r="28" spans="1:11" ht="15">
      <c r="A28" s="2" t="s">
        <v>52</v>
      </c>
      <c r="B28" s="14"/>
      <c r="C28" s="14"/>
      <c r="D28" s="14"/>
      <c r="E28" s="14"/>
      <c r="F28" s="14"/>
      <c r="G28" s="14"/>
      <c r="H28" s="14"/>
      <c r="I28" s="14"/>
      <c r="J28" s="4"/>
      <c r="K28" s="18">
        <v>199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18">
        <v>4045</v>
      </c>
    </row>
    <row r="30" spans="1:11" ht="15">
      <c r="A30" s="2" t="s">
        <v>53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3" spans="1:9" ht="15">
      <c r="A33" s="1"/>
      <c r="B33" s="1" t="s">
        <v>24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49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46</v>
      </c>
      <c r="B36" s="3"/>
      <c r="C36" s="3"/>
      <c r="D36" s="3"/>
      <c r="E36" s="3"/>
      <c r="F36" s="3"/>
      <c r="G36" s="3"/>
      <c r="H36" s="3"/>
      <c r="I36" s="3"/>
      <c r="J36" s="4"/>
      <c r="K36" s="15">
        <v>0</v>
      </c>
    </row>
    <row r="37" spans="1:11" ht="15">
      <c r="A37" s="2" t="s">
        <v>47</v>
      </c>
      <c r="B37" s="3"/>
      <c r="C37" s="3"/>
      <c r="D37" s="3"/>
      <c r="E37" s="3"/>
      <c r="F37" s="3"/>
      <c r="G37" s="3"/>
      <c r="H37" s="3"/>
      <c r="I37" s="3"/>
      <c r="J37" s="4"/>
      <c r="K37" s="18">
        <f>K8-K4-K25</f>
        <v>2550.91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f>'[1]Лист1'!$C$372</f>
        <v>814.5006321112515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v>18</v>
      </c>
    </row>
    <row r="40" spans="1:11" ht="15">
      <c r="A40" s="2" t="s">
        <v>50</v>
      </c>
      <c r="B40" s="3"/>
      <c r="C40" s="3"/>
      <c r="D40" s="3"/>
      <c r="E40" s="3"/>
      <c r="F40" s="3"/>
      <c r="G40" s="3"/>
      <c r="H40" s="3"/>
      <c r="I40" s="3"/>
      <c r="J40" s="4"/>
      <c r="K40" s="18">
        <f>K8</f>
        <v>20611.878</v>
      </c>
    </row>
    <row r="41" spans="1:11" ht="15">
      <c r="A41" s="2" t="s">
        <v>93</v>
      </c>
      <c r="B41" s="3"/>
      <c r="C41" s="3"/>
      <c r="D41" s="3"/>
      <c r="E41" s="3"/>
      <c r="F41" s="3"/>
      <c r="G41" s="3"/>
      <c r="H41" s="3"/>
      <c r="I41" s="3"/>
      <c r="J41" s="4"/>
      <c r="K41" s="18">
        <v>6386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">
      <c r="A43" s="2" t="s">
        <v>75</v>
      </c>
      <c r="B43" s="3"/>
      <c r="C43" s="3"/>
      <c r="D43" s="3"/>
      <c r="E43" s="3"/>
      <c r="F43" s="3"/>
      <c r="G43" s="3"/>
      <c r="H43" s="3"/>
      <c r="I43" s="3"/>
      <c r="J43" s="4"/>
      <c r="K43" s="18">
        <f>K11</f>
        <v>9771.75</v>
      </c>
    </row>
    <row r="44" spans="1:11" ht="15">
      <c r="A44" s="2" t="s">
        <v>76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547.2180000000001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/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7">
        <v>600</v>
      </c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14</v>
      </c>
      <c r="B56" s="3"/>
      <c r="C56" s="3"/>
      <c r="D56" s="3"/>
      <c r="E56" s="3"/>
      <c r="F56" s="3"/>
      <c r="G56" s="3"/>
      <c r="H56" s="3"/>
      <c r="I56" s="3"/>
      <c r="J56" s="4"/>
      <c r="K56" s="5"/>
    </row>
    <row r="57" spans="1:11" ht="15">
      <c r="A57" s="9" t="s">
        <v>15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K43+K44+K46</f>
        <v>10918.968</v>
      </c>
    </row>
    <row r="58" spans="1:11" ht="15.75">
      <c r="A58" s="12"/>
      <c r="B58" s="7" t="s">
        <v>54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51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52</v>
      </c>
      <c r="B60" s="14"/>
      <c r="C60" s="14"/>
      <c r="D60" s="14"/>
      <c r="E60" s="14"/>
      <c r="F60" s="14"/>
      <c r="G60" s="14"/>
      <c r="H60" s="14"/>
      <c r="I60" s="14"/>
      <c r="J60" s="4"/>
      <c r="K60" s="6">
        <v>0</v>
      </c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53</v>
      </c>
      <c r="B62" s="14"/>
      <c r="C62" s="14"/>
      <c r="D62" s="14"/>
      <c r="E62" s="14"/>
      <c r="F62" s="14"/>
      <c r="G62" s="14"/>
      <c r="H62" s="14"/>
      <c r="I62" s="14"/>
      <c r="J62" s="4"/>
      <c r="K62" s="5">
        <v>0</v>
      </c>
    </row>
    <row r="64" spans="1:9" ht="15">
      <c r="A64" s="1"/>
      <c r="B64" s="1" t="s">
        <v>24</v>
      </c>
      <c r="C64" s="1"/>
      <c r="D64" s="1"/>
      <c r="E64" s="1"/>
      <c r="F64" s="1"/>
      <c r="G64" s="1"/>
      <c r="H64" s="1"/>
      <c r="I64" s="1"/>
    </row>
    <row r="65" spans="1:9" ht="15">
      <c r="A65" s="1"/>
      <c r="B65" s="1" t="s">
        <v>77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12" ht="15">
      <c r="A67" s="2" t="s">
        <v>65</v>
      </c>
      <c r="B67" s="3"/>
      <c r="C67" s="3"/>
      <c r="D67" s="3"/>
      <c r="E67" s="3"/>
      <c r="F67" s="3"/>
      <c r="G67" s="3"/>
      <c r="H67" s="3"/>
      <c r="I67" s="3"/>
      <c r="J67" s="4"/>
      <c r="K67" s="15"/>
      <c r="L67" s="19"/>
    </row>
    <row r="68" spans="1:11" ht="15">
      <c r="A68" s="2" t="s">
        <v>68</v>
      </c>
      <c r="B68" s="3"/>
      <c r="C68" s="3"/>
      <c r="D68" s="3"/>
      <c r="E68" s="3"/>
      <c r="F68" s="3"/>
      <c r="G68" s="3"/>
      <c r="H68" s="3"/>
      <c r="I68" s="3"/>
      <c r="J68" s="4"/>
      <c r="K68" s="18">
        <f>K37+K40-K57</f>
        <v>12243.82</v>
      </c>
    </row>
    <row r="69" spans="1:11" ht="15">
      <c r="A69" s="2" t="s">
        <v>0</v>
      </c>
      <c r="B69" s="3"/>
      <c r="C69" s="3"/>
      <c r="D69" s="3"/>
      <c r="E69" s="3"/>
      <c r="F69" s="3"/>
      <c r="G69" s="3"/>
      <c r="H69" s="3"/>
      <c r="I69" s="3"/>
      <c r="J69" s="4"/>
      <c r="K69" s="16">
        <f>'[1]Лист1'!$C$372</f>
        <v>814.5006321112515</v>
      </c>
    </row>
    <row r="70" spans="1:11" ht="15">
      <c r="A70" s="2" t="s">
        <v>1</v>
      </c>
      <c r="B70" s="3"/>
      <c r="C70" s="3"/>
      <c r="D70" s="3"/>
      <c r="E70" s="3"/>
      <c r="F70" s="3"/>
      <c r="G70" s="3"/>
      <c r="H70" s="3"/>
      <c r="I70" s="3"/>
      <c r="J70" s="4"/>
      <c r="K70" s="17">
        <v>18</v>
      </c>
    </row>
    <row r="71" spans="1:11" ht="15">
      <c r="A71" s="2" t="s">
        <v>78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20611.878</v>
      </c>
    </row>
    <row r="72" spans="1:11" ht="15">
      <c r="A72" s="2" t="s">
        <v>94</v>
      </c>
      <c r="B72" s="3"/>
      <c r="C72" s="3"/>
      <c r="D72" s="3"/>
      <c r="E72" s="3"/>
      <c r="F72" s="3"/>
      <c r="G72" s="3"/>
      <c r="H72" s="3"/>
      <c r="I72" s="3"/>
      <c r="J72" s="4"/>
      <c r="K72" s="18">
        <v>6917</v>
      </c>
    </row>
    <row r="73" spans="1:11" ht="15.75">
      <c r="A73" s="2"/>
      <c r="B73" s="7" t="s">
        <v>2</v>
      </c>
      <c r="C73" s="7"/>
      <c r="D73" s="3"/>
      <c r="E73" s="3"/>
      <c r="F73" s="3"/>
      <c r="G73" s="3"/>
      <c r="H73" s="3"/>
      <c r="I73" s="3"/>
      <c r="J73" s="4"/>
      <c r="K73" s="17"/>
    </row>
    <row r="74" spans="1:11" ht="15">
      <c r="A74" s="2" t="s">
        <v>75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9771.75</v>
      </c>
    </row>
    <row r="75" spans="1:11" ht="15">
      <c r="A75" s="2" t="s">
        <v>76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547.2180000000001</v>
      </c>
    </row>
    <row r="76" spans="1:11" ht="15.75">
      <c r="A76" s="8" t="s">
        <v>3</v>
      </c>
      <c r="B76" s="3"/>
      <c r="C76" s="3"/>
      <c r="D76" s="3"/>
      <c r="E76" s="3"/>
      <c r="F76" s="3"/>
      <c r="G76" s="3"/>
      <c r="H76" s="3"/>
      <c r="I76" s="3"/>
      <c r="J76" s="4"/>
      <c r="K76" s="18">
        <v>0</v>
      </c>
    </row>
    <row r="77" spans="1:11" ht="15.75">
      <c r="A77" s="8" t="s">
        <v>4</v>
      </c>
      <c r="B77" s="7"/>
      <c r="C77" s="7"/>
      <c r="D77" s="7"/>
      <c r="E77" s="7"/>
      <c r="F77" s="7"/>
      <c r="G77" s="7"/>
      <c r="H77" s="7"/>
      <c r="I77" s="3"/>
      <c r="J77" s="4"/>
      <c r="K77" s="17">
        <f>Лист2!K78+Лист2!W78+Лист2!AI78</f>
        <v>11226</v>
      </c>
    </row>
    <row r="78" spans="1:11" ht="15">
      <c r="A78" s="2" t="s">
        <v>5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2" t="s">
        <v>6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7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8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9" t="s">
        <v>9</v>
      </c>
      <c r="B82" s="10"/>
      <c r="C82" s="10"/>
      <c r="D82" s="10"/>
      <c r="E82" s="10"/>
      <c r="F82" s="10"/>
      <c r="G82" s="10"/>
      <c r="H82" s="10"/>
      <c r="I82" s="10"/>
      <c r="J82" s="11"/>
      <c r="K82" s="5"/>
    </row>
    <row r="83" spans="1:11" ht="15">
      <c r="A83" s="2" t="s">
        <v>10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2" t="s">
        <v>11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9" t="s">
        <v>12</v>
      </c>
      <c r="B85" s="10"/>
      <c r="C85" s="10"/>
      <c r="D85" s="10"/>
      <c r="E85" s="10"/>
      <c r="F85" s="10"/>
      <c r="G85" s="10"/>
      <c r="H85" s="10"/>
      <c r="I85" s="10"/>
      <c r="J85" s="11"/>
      <c r="K85" s="5"/>
    </row>
    <row r="86" spans="1:11" ht="15">
      <c r="A86" s="2" t="s">
        <v>13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2" t="s">
        <v>14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9" t="s">
        <v>15</v>
      </c>
      <c r="B88" s="10"/>
      <c r="C88" s="10"/>
      <c r="D88" s="10"/>
      <c r="E88" s="10"/>
      <c r="F88" s="10"/>
      <c r="G88" s="10"/>
      <c r="H88" s="10"/>
      <c r="I88" s="10"/>
      <c r="J88" s="11"/>
      <c r="K88" s="18">
        <f>K74+K75+K77</f>
        <v>21544.968</v>
      </c>
    </row>
    <row r="89" spans="1:11" ht="15.75">
      <c r="A89" s="12"/>
      <c r="B89" s="7" t="s">
        <v>16</v>
      </c>
      <c r="C89" s="13"/>
      <c r="D89" s="13"/>
      <c r="E89" s="14"/>
      <c r="F89" s="14"/>
      <c r="G89" s="14"/>
      <c r="H89" s="14"/>
      <c r="I89" s="14"/>
      <c r="J89" s="4"/>
      <c r="K89" s="5"/>
    </row>
    <row r="90" spans="1:11" ht="15">
      <c r="A90" s="2" t="s">
        <v>17</v>
      </c>
      <c r="B90" s="14"/>
      <c r="C90" s="14"/>
      <c r="D90" s="14"/>
      <c r="E90" s="14"/>
      <c r="F90" s="14"/>
      <c r="G90" s="14"/>
      <c r="H90" s="14"/>
      <c r="I90" s="14"/>
      <c r="J90" s="4"/>
      <c r="K90" s="6"/>
    </row>
    <row r="91" spans="1:11" ht="15">
      <c r="A91" s="2" t="s">
        <v>18</v>
      </c>
      <c r="B91" s="14"/>
      <c r="C91" s="14"/>
      <c r="D91" s="14"/>
      <c r="E91" s="14"/>
      <c r="F91" s="14"/>
      <c r="G91" s="14"/>
      <c r="H91" s="14"/>
      <c r="I91" s="14"/>
      <c r="J91" s="4"/>
      <c r="K91" s="6">
        <v>0</v>
      </c>
    </row>
    <row r="92" spans="1:11" ht="15">
      <c r="A92" s="2" t="s">
        <v>23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20</v>
      </c>
      <c r="B93" s="14"/>
      <c r="C93" s="14"/>
      <c r="D93" s="14"/>
      <c r="E93" s="14"/>
      <c r="F93" s="14"/>
      <c r="G93" s="14"/>
      <c r="H93" s="14"/>
      <c r="I93" s="14"/>
      <c r="J93" s="4"/>
      <c r="K93" s="5">
        <v>0</v>
      </c>
    </row>
    <row r="94" spans="1:11" ht="15">
      <c r="A94" s="2" t="s">
        <v>21</v>
      </c>
      <c r="B94" s="14"/>
      <c r="C94" s="14"/>
      <c r="D94" s="14"/>
      <c r="E94" s="14"/>
      <c r="F94" s="14"/>
      <c r="G94" s="14"/>
      <c r="H94" s="14"/>
      <c r="I94" s="14"/>
      <c r="J94" s="4"/>
      <c r="K94" s="5">
        <v>0</v>
      </c>
    </row>
    <row r="96" spans="1:9" ht="15">
      <c r="A96" s="1"/>
      <c r="B96" s="1" t="s">
        <v>24</v>
      </c>
      <c r="C96" s="1"/>
      <c r="D96" s="1"/>
      <c r="E96" s="1"/>
      <c r="F96" s="1"/>
      <c r="G96" s="1"/>
      <c r="H96" s="1"/>
      <c r="I96" s="1"/>
    </row>
    <row r="97" spans="1:9" ht="15">
      <c r="A97" s="1"/>
      <c r="B97" s="1" t="s">
        <v>104</v>
      </c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12" ht="15">
      <c r="A99" s="2" t="s">
        <v>83</v>
      </c>
      <c r="B99" s="3"/>
      <c r="C99" s="3"/>
      <c r="D99" s="3"/>
      <c r="E99" s="3"/>
      <c r="F99" s="3"/>
      <c r="G99" s="3"/>
      <c r="H99" s="3"/>
      <c r="I99" s="3"/>
      <c r="J99" s="4"/>
      <c r="K99" s="15"/>
      <c r="L99" s="20"/>
    </row>
    <row r="100" spans="1:11" ht="15">
      <c r="A100" s="2" t="s">
        <v>86</v>
      </c>
      <c r="B100" s="3"/>
      <c r="C100" s="3"/>
      <c r="D100" s="3"/>
      <c r="E100" s="3"/>
      <c r="F100" s="3"/>
      <c r="G100" s="3"/>
      <c r="H100" s="3"/>
      <c r="I100" s="3"/>
      <c r="J100" s="4"/>
      <c r="K100" s="18">
        <f>K68+K71-K88</f>
        <v>11310.730000000003</v>
      </c>
    </row>
    <row r="101" spans="1:11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'[1]Лист1'!$C$372</f>
        <v>814.5006321112515</v>
      </c>
    </row>
    <row r="102" spans="1:11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v>18</v>
      </c>
    </row>
    <row r="103" spans="1:11" ht="15">
      <c r="A103" s="2" t="s">
        <v>105</v>
      </c>
      <c r="B103" s="3"/>
      <c r="C103" s="3"/>
      <c r="D103" s="3"/>
      <c r="E103" s="3"/>
      <c r="F103" s="3"/>
      <c r="G103" s="3"/>
      <c r="H103" s="3"/>
      <c r="I103" s="3"/>
      <c r="J103" s="4"/>
      <c r="K103" s="18">
        <f>K71</f>
        <v>20611.878</v>
      </c>
    </row>
    <row r="104" spans="1:11" ht="15">
      <c r="A104" s="2" t="s">
        <v>106</v>
      </c>
      <c r="B104" s="3"/>
      <c r="C104" s="3"/>
      <c r="D104" s="3"/>
      <c r="E104" s="3"/>
      <c r="F104" s="3"/>
      <c r="G104" s="3"/>
      <c r="H104" s="3"/>
      <c r="I104" s="3"/>
      <c r="J104" s="4"/>
      <c r="K104" s="18"/>
    </row>
    <row r="105" spans="1:11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17"/>
    </row>
    <row r="106" spans="1:11" ht="15">
      <c r="A106" s="2" t="s">
        <v>75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K74</f>
        <v>9771.75</v>
      </c>
    </row>
    <row r="107" spans="1:11" ht="15">
      <c r="A107" s="2" t="s">
        <v>76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K75</f>
        <v>547.2180000000001</v>
      </c>
    </row>
    <row r="108" spans="1:11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v>0</v>
      </c>
    </row>
    <row r="109" spans="1:11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>
        <f>Лист2!AI109+Лист2!W109+Лист2!K109</f>
        <v>300</v>
      </c>
    </row>
    <row r="110" spans="1:11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</row>
    <row r="111" spans="1:11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</row>
    <row r="112" spans="1:11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</row>
    <row r="115" spans="1:11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</row>
    <row r="118" spans="1:11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2" t="s">
        <v>14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K106+K107+K108+K109</f>
        <v>10618.968</v>
      </c>
    </row>
    <row r="121" spans="1:11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</row>
    <row r="122" spans="1:11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>
        <v>0</v>
      </c>
    </row>
    <row r="123" spans="1:11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>
        <v>0</v>
      </c>
    </row>
    <row r="124" spans="1:11" ht="15">
      <c r="A124" s="2" t="s">
        <v>23</v>
      </c>
      <c r="B124" s="14"/>
      <c r="C124" s="14"/>
      <c r="D124" s="14"/>
      <c r="E124" s="14"/>
      <c r="F124" s="14"/>
      <c r="G124" s="14"/>
      <c r="H124" s="14"/>
      <c r="I124" s="14"/>
      <c r="J124" s="4"/>
      <c r="K124" s="18"/>
    </row>
    <row r="125" spans="1:11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>
        <v>0</v>
      </c>
    </row>
    <row r="126" spans="1:11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>
        <v>0</v>
      </c>
    </row>
    <row r="128" spans="1:12" ht="15">
      <c r="A128" s="24" t="s">
        <v>95</v>
      </c>
      <c r="B128" s="14"/>
      <c r="C128" s="14"/>
      <c r="D128" s="14"/>
      <c r="E128" s="14"/>
      <c r="F128" s="14"/>
      <c r="G128" s="14"/>
      <c r="H128" s="14"/>
      <c r="I128" s="14"/>
      <c r="J128" s="4"/>
      <c r="K128" s="18">
        <f>K103*4-K4</f>
        <v>76378.512</v>
      </c>
      <c r="L128" s="20"/>
    </row>
    <row r="129" spans="1:11" ht="15">
      <c r="A129" s="25" t="s">
        <v>96</v>
      </c>
      <c r="B129" s="26"/>
      <c r="C129" s="26"/>
      <c r="D129" s="26"/>
      <c r="E129" s="26"/>
      <c r="F129" s="26"/>
      <c r="G129" s="26"/>
      <c r="H129" s="26"/>
      <c r="I129" s="26"/>
      <c r="J129" s="11"/>
      <c r="K129" s="18">
        <f>K120+K88+K57+K25</f>
        <v>55074.872</v>
      </c>
    </row>
    <row r="130" spans="1:11" ht="15">
      <c r="A130" s="24" t="s">
        <v>97</v>
      </c>
      <c r="B130" s="14"/>
      <c r="C130" s="14"/>
      <c r="D130" s="14"/>
      <c r="E130" s="14"/>
      <c r="F130" s="14"/>
      <c r="G130" s="14"/>
      <c r="H130" s="14"/>
      <c r="I130" s="14"/>
      <c r="J130" s="4"/>
      <c r="K130" s="17"/>
    </row>
    <row r="131" spans="1:11" ht="15.75">
      <c r="A131" s="8" t="s">
        <v>40</v>
      </c>
      <c r="B131" s="14"/>
      <c r="C131" s="14"/>
      <c r="D131" s="14"/>
      <c r="E131" s="14"/>
      <c r="F131" s="14"/>
      <c r="G131" s="14"/>
      <c r="H131" s="14"/>
      <c r="I131" s="14"/>
      <c r="J131" s="4"/>
      <c r="K131" s="17">
        <f>K106*4</f>
        <v>39087</v>
      </c>
    </row>
    <row r="132" spans="1:11" ht="15.75">
      <c r="A132" s="8" t="s">
        <v>74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8">
        <f>K107*4</f>
        <v>2188.8720000000003</v>
      </c>
    </row>
    <row r="133" spans="1:11" ht="15.75">
      <c r="A133" s="27" t="s">
        <v>3</v>
      </c>
      <c r="B133" s="26"/>
      <c r="C133" s="26"/>
      <c r="D133" s="26"/>
      <c r="E133" s="26"/>
      <c r="F133" s="26"/>
      <c r="G133" s="26"/>
      <c r="H133" s="26"/>
      <c r="I133" s="26"/>
      <c r="J133" s="11"/>
      <c r="K133" s="17">
        <v>0</v>
      </c>
    </row>
    <row r="134" spans="1:11" ht="15.75">
      <c r="A134" s="27" t="s">
        <v>4</v>
      </c>
      <c r="B134" s="26"/>
      <c r="C134" s="26"/>
      <c r="D134" s="26"/>
      <c r="E134" s="26"/>
      <c r="F134" s="26"/>
      <c r="G134" s="26"/>
      <c r="H134" s="26"/>
      <c r="I134" s="26"/>
      <c r="J134" s="11"/>
      <c r="K134" s="17">
        <f>K109+K77+K46+K14</f>
        <v>13799</v>
      </c>
    </row>
    <row r="135" spans="1:11" ht="15">
      <c r="A135" s="2" t="s">
        <v>98</v>
      </c>
      <c r="B135" s="3"/>
      <c r="C135" s="3"/>
      <c r="D135" s="3"/>
      <c r="E135" s="3"/>
      <c r="F135" s="3"/>
      <c r="G135" s="3"/>
      <c r="H135" s="3"/>
      <c r="I135" s="3"/>
      <c r="J135" s="4"/>
      <c r="K135" s="17"/>
    </row>
    <row r="136" spans="1:11" ht="15">
      <c r="A136" s="2" t="s">
        <v>99</v>
      </c>
      <c r="B136" s="3"/>
      <c r="C136" s="3"/>
      <c r="D136" s="3"/>
      <c r="E136" s="3"/>
      <c r="F136" s="3"/>
      <c r="G136" s="3"/>
      <c r="H136" s="3"/>
      <c r="I136" s="3"/>
      <c r="J136" s="4"/>
      <c r="K136" s="17">
        <v>21304</v>
      </c>
    </row>
    <row r="137" spans="1:11" ht="15">
      <c r="A137" s="2" t="s">
        <v>100</v>
      </c>
      <c r="B137" s="3"/>
      <c r="C137" s="3"/>
      <c r="D137" s="3"/>
      <c r="E137" s="3"/>
      <c r="F137" s="3"/>
      <c r="G137" s="3"/>
      <c r="H137" s="3"/>
      <c r="I137" s="3"/>
      <c r="J137" s="4"/>
      <c r="K137" s="17">
        <v>4450</v>
      </c>
    </row>
    <row r="138" spans="1:11" ht="15">
      <c r="A138" s="2" t="s">
        <v>101</v>
      </c>
      <c r="B138" s="3"/>
      <c r="C138" s="3"/>
      <c r="D138" s="3"/>
      <c r="E138" s="3"/>
      <c r="F138" s="3"/>
      <c r="G138" s="3"/>
      <c r="H138" s="3"/>
      <c r="I138" s="3"/>
      <c r="J138" s="4"/>
      <c r="K138" s="17">
        <v>4169</v>
      </c>
    </row>
    <row r="139" spans="1:11" ht="15">
      <c r="A139" s="28" t="s">
        <v>102</v>
      </c>
      <c r="B139" s="29"/>
      <c r="C139" s="29"/>
      <c r="D139" s="29"/>
      <c r="E139" s="29"/>
      <c r="F139" s="29"/>
      <c r="G139" s="29"/>
      <c r="H139" s="29"/>
      <c r="I139" s="29"/>
      <c r="J139" s="30"/>
      <c r="K139" s="17">
        <v>681</v>
      </c>
    </row>
    <row r="140" spans="1:11" ht="15">
      <c r="A140" s="2" t="s">
        <v>103</v>
      </c>
      <c r="B140" s="14"/>
      <c r="C140" s="14"/>
      <c r="D140" s="14"/>
      <c r="E140" s="14"/>
      <c r="F140" s="14"/>
      <c r="G140" s="14"/>
      <c r="H140" s="14"/>
      <c r="I140" s="14"/>
      <c r="J140" s="4"/>
      <c r="K140" s="17">
        <v>962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9"/>
  <sheetViews>
    <sheetView workbookViewId="0" topLeftCell="T90">
      <selection activeCell="AI129" sqref="AI129"/>
    </sheetView>
  </sheetViews>
  <sheetFormatPr defaultColWidth="9.00390625" defaultRowHeight="12.75"/>
  <cols>
    <col min="10" max="10" width="18.25390625" style="0" customWidth="1"/>
    <col min="22" max="22" width="18.375" style="0" customWidth="1"/>
    <col min="34" max="34" width="18.62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 t="s">
        <v>38</v>
      </c>
      <c r="O2" s="1"/>
      <c r="P2" s="1"/>
      <c r="Q2" s="1"/>
      <c r="R2" s="1"/>
      <c r="S2" s="1"/>
      <c r="T2" s="1"/>
      <c r="U2" s="1"/>
      <c r="Y2" s="1"/>
      <c r="Z2" s="1" t="s">
        <v>39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15">
        <v>6069</v>
      </c>
      <c r="M4" s="2" t="s">
        <v>29</v>
      </c>
      <c r="N4" s="3"/>
      <c r="O4" s="3"/>
      <c r="P4" s="3"/>
      <c r="Q4" s="3"/>
      <c r="R4" s="3"/>
      <c r="S4" s="3"/>
      <c r="T4" s="3"/>
      <c r="U4" s="3"/>
      <c r="V4" s="4"/>
      <c r="W4" s="15">
        <v>2638</v>
      </c>
      <c r="Y4" s="2" t="s">
        <v>30</v>
      </c>
      <c r="Z4" s="3"/>
      <c r="AA4" s="3"/>
      <c r="AB4" s="3"/>
      <c r="AC4" s="3"/>
      <c r="AD4" s="3"/>
      <c r="AE4" s="3"/>
      <c r="AF4" s="3"/>
      <c r="AG4" s="3"/>
      <c r="AH4" s="4"/>
      <c r="AI4" s="15">
        <v>880</v>
      </c>
    </row>
    <row r="5" spans="1:35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5"/>
      <c r="M5" s="2" t="s">
        <v>31</v>
      </c>
      <c r="N5" s="3"/>
      <c r="O5" s="3"/>
      <c r="P5" s="3"/>
      <c r="Q5" s="3"/>
      <c r="R5" s="3"/>
      <c r="S5" s="3"/>
      <c r="T5" s="3"/>
      <c r="U5" s="3"/>
      <c r="V5" s="4"/>
      <c r="W5" s="15"/>
      <c r="Y5" s="2" t="s">
        <v>32</v>
      </c>
      <c r="Z5" s="3"/>
      <c r="AA5" s="3"/>
      <c r="AB5" s="3"/>
      <c r="AC5" s="3"/>
      <c r="AD5" s="3"/>
      <c r="AE5" s="3"/>
      <c r="AF5" s="3"/>
      <c r="AG5" s="3"/>
      <c r="AH5" s="4"/>
      <c r="AI5" s="15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5">
        <v>868.6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868.6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868.6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18</v>
      </c>
    </row>
    <row r="8" spans="1:35" ht="15">
      <c r="A8" s="2" t="s">
        <v>33</v>
      </c>
      <c r="B8" s="3"/>
      <c r="C8" s="3"/>
      <c r="D8" s="3"/>
      <c r="E8" s="3"/>
      <c r="F8" s="3"/>
      <c r="G8" s="3"/>
      <c r="H8" s="3"/>
      <c r="I8" s="3"/>
      <c r="J8" s="4"/>
      <c r="K8" s="17">
        <v>7.91</v>
      </c>
      <c r="M8" s="2" t="s">
        <v>33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7.91</v>
      </c>
      <c r="Y8" s="2" t="s">
        <v>33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7.91</v>
      </c>
    </row>
    <row r="9" spans="1:35" ht="15">
      <c r="A9" s="2" t="s">
        <v>34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6870.626</v>
      </c>
      <c r="M9" s="2" t="s">
        <v>35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6870.626</v>
      </c>
      <c r="Y9" s="2" t="s">
        <v>36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6870.626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40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3257.25</v>
      </c>
      <c r="M11" s="8" t="s">
        <v>40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3257.25</v>
      </c>
      <c r="Y11" s="8" t="s">
        <v>40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3257.25</v>
      </c>
    </row>
    <row r="12" spans="1:35" ht="15.75">
      <c r="A12" s="8" t="s">
        <v>41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182.406</v>
      </c>
      <c r="M12" s="8" t="s">
        <v>41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182.406</v>
      </c>
      <c r="Y12" s="8" t="s">
        <v>41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182.406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>
        <f>W24</f>
        <v>1673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42</v>
      </c>
      <c r="N24" s="3"/>
      <c r="O24" s="3"/>
      <c r="P24" s="3"/>
      <c r="Q24" s="3"/>
      <c r="R24" s="3"/>
      <c r="S24" s="3"/>
      <c r="T24" s="3"/>
      <c r="U24" s="3"/>
      <c r="V24" s="4"/>
      <c r="W24" s="5">
        <v>1673</v>
      </c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3439.656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W11+W12+W14</f>
        <v>5112.656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3439.656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24</v>
      </c>
      <c r="C34" s="1"/>
      <c r="D34" s="1"/>
      <c r="E34" s="1"/>
      <c r="F34" s="1"/>
      <c r="G34" s="1"/>
      <c r="H34" s="1"/>
      <c r="I34" s="1"/>
      <c r="M34" s="1"/>
      <c r="N34" s="1" t="s">
        <v>24</v>
      </c>
      <c r="O34" s="1"/>
      <c r="P34" s="1"/>
      <c r="Q34" s="1"/>
      <c r="R34" s="1"/>
      <c r="S34" s="1"/>
      <c r="T34" s="1"/>
      <c r="U34" s="1"/>
      <c r="Y34" s="1"/>
      <c r="Z34" s="1" t="s">
        <v>24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43</v>
      </c>
      <c r="C35" s="1"/>
      <c r="D35" s="1"/>
      <c r="E35" s="1"/>
      <c r="F35" s="1"/>
      <c r="G35" s="1"/>
      <c r="H35" s="1"/>
      <c r="I35" s="1"/>
      <c r="M35" s="1"/>
      <c r="N35" s="1" t="s">
        <v>44</v>
      </c>
      <c r="O35" s="1"/>
      <c r="P35" s="1"/>
      <c r="Q35" s="1"/>
      <c r="R35" s="1"/>
      <c r="S35" s="1"/>
      <c r="T35" s="1"/>
      <c r="U35" s="1"/>
      <c r="Y35" s="1"/>
      <c r="Z35" s="1" t="s">
        <v>45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5" ht="15">
      <c r="A37" s="2" t="s">
        <v>46</v>
      </c>
      <c r="B37" s="3"/>
      <c r="C37" s="3"/>
      <c r="D37" s="3"/>
      <c r="E37" s="3"/>
      <c r="F37" s="3"/>
      <c r="G37" s="3"/>
      <c r="H37" s="3"/>
      <c r="I37" s="3"/>
      <c r="J37" s="4"/>
      <c r="K37" s="15"/>
      <c r="M37" s="2" t="s">
        <v>56</v>
      </c>
      <c r="N37" s="3"/>
      <c r="O37" s="3"/>
      <c r="P37" s="3"/>
      <c r="Q37" s="3"/>
      <c r="R37" s="3"/>
      <c r="S37" s="3"/>
      <c r="T37" s="3"/>
      <c r="U37" s="3"/>
      <c r="V37" s="4"/>
      <c r="W37" s="15"/>
      <c r="Y37" s="2" t="s">
        <v>59</v>
      </c>
      <c r="Z37" s="3"/>
      <c r="AA37" s="3"/>
      <c r="AB37" s="3"/>
      <c r="AC37" s="3"/>
      <c r="AD37" s="3"/>
      <c r="AE37" s="3"/>
      <c r="AF37" s="3"/>
      <c r="AG37" s="3"/>
      <c r="AH37" s="4"/>
      <c r="AI37" s="15"/>
    </row>
    <row r="38" spans="1:35" ht="15">
      <c r="A38" s="2" t="s">
        <v>47</v>
      </c>
      <c r="B38" s="3"/>
      <c r="C38" s="3"/>
      <c r="D38" s="3"/>
      <c r="E38" s="3"/>
      <c r="F38" s="3"/>
      <c r="G38" s="3"/>
      <c r="H38" s="3"/>
      <c r="I38" s="3"/>
      <c r="J38" s="4"/>
      <c r="K38" s="15">
        <f>AI9-AI4-AI25</f>
        <v>2550.9700000000003</v>
      </c>
      <c r="M38" s="2" t="s">
        <v>57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K38+K42-K58</f>
        <v>5981.940000000001</v>
      </c>
      <c r="Y38" s="2" t="s">
        <v>60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W38+W42-W58</f>
        <v>9412.910000000003</v>
      </c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5">
        <v>868.6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868.6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868.6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18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18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18</v>
      </c>
    </row>
    <row r="41" spans="1:35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7">
        <v>7.91</v>
      </c>
      <c r="M41" s="2" t="s">
        <v>33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7.91</v>
      </c>
      <c r="Y41" s="2" t="s">
        <v>33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7.91</v>
      </c>
    </row>
    <row r="42" spans="1:35" ht="15">
      <c r="A42" s="2" t="s">
        <v>48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6870.626</v>
      </c>
      <c r="M42" s="2" t="s">
        <v>58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6870.626</v>
      </c>
      <c r="Y42" s="2" t="s">
        <v>61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6870.626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40</v>
      </c>
      <c r="B44" s="3"/>
      <c r="C44" s="3"/>
      <c r="D44" s="3"/>
      <c r="E44" s="3"/>
      <c r="F44" s="3"/>
      <c r="G44" s="3"/>
      <c r="H44" s="3"/>
      <c r="I44" s="3"/>
      <c r="J44" s="4"/>
      <c r="K44" s="18">
        <f>K39*3.75</f>
        <v>3257.25</v>
      </c>
      <c r="M44" s="8" t="s">
        <v>40</v>
      </c>
      <c r="N44" s="3"/>
      <c r="O44" s="3"/>
      <c r="P44" s="3"/>
      <c r="Q44" s="3"/>
      <c r="R44" s="3"/>
      <c r="S44" s="3"/>
      <c r="T44" s="3"/>
      <c r="U44" s="3"/>
      <c r="V44" s="4"/>
      <c r="W44" s="18">
        <f>K44</f>
        <v>3257.25</v>
      </c>
      <c r="Y44" s="8" t="s">
        <v>40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3257.25</v>
      </c>
    </row>
    <row r="45" spans="1:35" ht="15.75">
      <c r="A45" s="8" t="s">
        <v>41</v>
      </c>
      <c r="B45" s="3"/>
      <c r="C45" s="3"/>
      <c r="D45" s="3"/>
      <c r="E45" s="3"/>
      <c r="F45" s="3"/>
      <c r="G45" s="3"/>
      <c r="H45" s="3"/>
      <c r="I45" s="3"/>
      <c r="J45" s="4"/>
      <c r="K45" s="18">
        <f>K39*0.21</f>
        <v>182.406</v>
      </c>
      <c r="M45" s="8" t="s">
        <v>41</v>
      </c>
      <c r="N45" s="3"/>
      <c r="O45" s="3"/>
      <c r="P45" s="3"/>
      <c r="Q45" s="3"/>
      <c r="R45" s="3"/>
      <c r="S45" s="3"/>
      <c r="T45" s="3"/>
      <c r="U45" s="3"/>
      <c r="V45" s="4"/>
      <c r="W45" s="18">
        <f>K45</f>
        <v>182.406</v>
      </c>
      <c r="Y45" s="8" t="s">
        <v>41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182.406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/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/>
      <c r="Y46" s="8" t="s">
        <v>3</v>
      </c>
      <c r="Z46" s="3"/>
      <c r="AA46" s="3"/>
      <c r="AB46" s="3"/>
      <c r="AC46" s="3"/>
      <c r="AD46" s="3"/>
      <c r="AE46" s="3"/>
      <c r="AF46" s="3"/>
      <c r="AG46" s="3"/>
      <c r="AH46" s="4"/>
      <c r="AI46" s="18"/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/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>
        <f>W57</f>
        <v>0</v>
      </c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>
        <v>600</v>
      </c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6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/>
      <c r="AJ51" s="20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55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79</v>
      </c>
      <c r="Z57" s="3"/>
      <c r="AA57" s="3"/>
      <c r="AB57" s="3"/>
      <c r="AC57" s="3"/>
      <c r="AD57" s="3"/>
      <c r="AE57" s="3"/>
      <c r="AF57" s="3"/>
      <c r="AG57" s="3"/>
      <c r="AH57" s="4"/>
      <c r="AI57" s="5">
        <v>600</v>
      </c>
    </row>
    <row r="58" spans="1:35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</f>
        <v>3439.656</v>
      </c>
      <c r="M58" s="9" t="s">
        <v>15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W44+W45+W47</f>
        <v>3439.656</v>
      </c>
      <c r="Y58" s="9" t="s">
        <v>15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AI44+AI45+AI47</f>
        <v>4039.656</v>
      </c>
    </row>
    <row r="59" spans="1:35" ht="15.75">
      <c r="A59" s="12"/>
      <c r="B59" s="7" t="s">
        <v>16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16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16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17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17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18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18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18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19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19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20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20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21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21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22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22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22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1" t="s">
        <v>62</v>
      </c>
      <c r="R67" s="22" t="s">
        <v>63</v>
      </c>
      <c r="AD67" s="22" t="s">
        <v>64</v>
      </c>
    </row>
    <row r="68" spans="1:35" ht="15">
      <c r="A68" s="2" t="s">
        <v>65</v>
      </c>
      <c r="B68" s="3"/>
      <c r="C68" s="3"/>
      <c r="D68" s="3"/>
      <c r="E68" s="3"/>
      <c r="F68" s="3"/>
      <c r="G68" s="3"/>
      <c r="H68" s="3"/>
      <c r="I68" s="3"/>
      <c r="J68" s="4"/>
      <c r="K68" s="23"/>
      <c r="M68" s="2" t="s">
        <v>66</v>
      </c>
      <c r="N68" s="3"/>
      <c r="O68" s="3"/>
      <c r="P68" s="3"/>
      <c r="Q68" s="3"/>
      <c r="R68" s="3"/>
      <c r="S68" s="3"/>
      <c r="T68" s="3"/>
      <c r="U68" s="3"/>
      <c r="V68" s="4"/>
      <c r="W68" s="23"/>
      <c r="Y68" s="2" t="s">
        <v>67</v>
      </c>
      <c r="Z68" s="3"/>
      <c r="AA68" s="3"/>
      <c r="AB68" s="3"/>
      <c r="AC68" s="3"/>
      <c r="AD68" s="3"/>
      <c r="AE68" s="3"/>
      <c r="AF68" s="3"/>
      <c r="AG68" s="3"/>
      <c r="AH68" s="4"/>
      <c r="AI68" s="23"/>
    </row>
    <row r="69" spans="1:35" ht="15">
      <c r="A69" s="2" t="s">
        <v>68</v>
      </c>
      <c r="B69" s="3"/>
      <c r="C69" s="3"/>
      <c r="D69" s="3"/>
      <c r="E69" s="3"/>
      <c r="F69" s="3"/>
      <c r="G69" s="3"/>
      <c r="H69" s="3"/>
      <c r="I69" s="3"/>
      <c r="J69" s="4"/>
      <c r="K69" s="18">
        <f>AI38+AI42-AI58</f>
        <v>12243.880000000005</v>
      </c>
      <c r="M69" s="2" t="s">
        <v>69</v>
      </c>
      <c r="N69" s="3"/>
      <c r="O69" s="3"/>
      <c r="P69" s="3"/>
      <c r="Q69" s="3"/>
      <c r="R69" s="3"/>
      <c r="S69" s="3"/>
      <c r="T69" s="3"/>
      <c r="U69" s="3"/>
      <c r="V69" s="4"/>
      <c r="W69" s="18">
        <f>K69+K73-K89</f>
        <v>15574.850000000006</v>
      </c>
      <c r="Y69" s="2" t="s">
        <v>70</v>
      </c>
      <c r="Z69" s="3"/>
      <c r="AA69" s="3"/>
      <c r="AB69" s="3"/>
      <c r="AC69" s="3"/>
      <c r="AD69" s="3"/>
      <c r="AE69" s="3"/>
      <c r="AF69" s="3"/>
      <c r="AG69" s="3"/>
      <c r="AH69" s="4"/>
      <c r="AI69" s="15">
        <f>W69+W73-W89</f>
        <v>7979.820000000007</v>
      </c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868.6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868.6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868.6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18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18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18</v>
      </c>
    </row>
    <row r="72" spans="1:35" ht="15">
      <c r="A72" s="2" t="s">
        <v>33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7.91</v>
      </c>
      <c r="M72" s="2" t="s">
        <v>33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7.91</v>
      </c>
      <c r="Y72" s="2" t="s">
        <v>33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7.91</v>
      </c>
    </row>
    <row r="73" spans="1:35" ht="15">
      <c r="A73" s="2" t="s">
        <v>71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6870.626</v>
      </c>
      <c r="M73" s="2" t="s">
        <v>72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6870.626</v>
      </c>
      <c r="Y73" s="2" t="s">
        <v>73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6870.626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40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3257.25</v>
      </c>
      <c r="M75" s="8" t="s">
        <v>40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3257.25</v>
      </c>
      <c r="Y75" s="8" t="s">
        <v>40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3257.25</v>
      </c>
    </row>
    <row r="76" spans="1:35" ht="15.75">
      <c r="A76" s="8" t="s">
        <v>74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182.406</v>
      </c>
      <c r="M76" s="8" t="s">
        <v>74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182.406</v>
      </c>
      <c r="Y76" s="8" t="s">
        <v>74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182.406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/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/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>
        <f>K88</f>
        <v>100</v>
      </c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>
        <f>W79+W83+W88</f>
        <v>11026</v>
      </c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>
        <f>AI88</f>
        <v>100</v>
      </c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>
        <v>1908</v>
      </c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>
        <f>4008+5010</f>
        <v>9018</v>
      </c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79</v>
      </c>
      <c r="B88" s="3"/>
      <c r="C88" s="3"/>
      <c r="D88" s="3"/>
      <c r="E88" s="3"/>
      <c r="F88" s="3"/>
      <c r="G88" s="3"/>
      <c r="H88" s="3"/>
      <c r="I88" s="3"/>
      <c r="J88" s="4"/>
      <c r="K88" s="5">
        <v>100</v>
      </c>
      <c r="M88" s="2" t="s">
        <v>79</v>
      </c>
      <c r="N88" s="3"/>
      <c r="O88" s="3"/>
      <c r="P88" s="3"/>
      <c r="Q88" s="3"/>
      <c r="R88" s="3"/>
      <c r="S88" s="3"/>
      <c r="T88" s="3"/>
      <c r="U88" s="3"/>
      <c r="V88" s="4"/>
      <c r="W88" s="5">
        <v>100</v>
      </c>
      <c r="Y88" s="2" t="s">
        <v>79</v>
      </c>
      <c r="Z88" s="3"/>
      <c r="AA88" s="3"/>
      <c r="AB88" s="3"/>
      <c r="AC88" s="3"/>
      <c r="AD88" s="3"/>
      <c r="AE88" s="3"/>
      <c r="AF88" s="3"/>
      <c r="AG88" s="3"/>
      <c r="AH88" s="4"/>
      <c r="AI88" s="5">
        <v>100</v>
      </c>
    </row>
    <row r="89" spans="1:35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3539.656</v>
      </c>
      <c r="M89" s="9" t="s">
        <v>15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W75+W76+W78</f>
        <v>14465.655999999999</v>
      </c>
      <c r="Y89" s="9" t="s">
        <v>15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AI75+AI76+AI78</f>
        <v>3539.656</v>
      </c>
    </row>
    <row r="90" spans="1:35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16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16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17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17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18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18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19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19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20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20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21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21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22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22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1" t="s">
        <v>80</v>
      </c>
      <c r="R98" s="22" t="s">
        <v>81</v>
      </c>
      <c r="AD98" s="22" t="s">
        <v>82</v>
      </c>
    </row>
    <row r="99" spans="1:35" ht="15">
      <c r="A99" s="2" t="s">
        <v>83</v>
      </c>
      <c r="B99" s="3"/>
      <c r="C99" s="3"/>
      <c r="D99" s="3"/>
      <c r="E99" s="3"/>
      <c r="F99" s="3"/>
      <c r="G99" s="3"/>
      <c r="H99" s="3"/>
      <c r="I99" s="3"/>
      <c r="J99" s="4"/>
      <c r="K99" s="23"/>
      <c r="M99" s="2" t="s">
        <v>84</v>
      </c>
      <c r="N99" s="3"/>
      <c r="O99" s="3"/>
      <c r="P99" s="3"/>
      <c r="Q99" s="3"/>
      <c r="R99" s="3"/>
      <c r="S99" s="3"/>
      <c r="T99" s="3"/>
      <c r="U99" s="3"/>
      <c r="V99" s="4"/>
      <c r="W99" s="23"/>
      <c r="Y99" s="2" t="s">
        <v>85</v>
      </c>
      <c r="Z99" s="3"/>
      <c r="AA99" s="3"/>
      <c r="AB99" s="3"/>
      <c r="AC99" s="3"/>
      <c r="AD99" s="3"/>
      <c r="AE99" s="3"/>
      <c r="AF99" s="3"/>
      <c r="AG99" s="3"/>
      <c r="AH99" s="4"/>
      <c r="AI99" s="23"/>
    </row>
    <row r="100" spans="1:35" ht="15">
      <c r="A100" s="2" t="s">
        <v>86</v>
      </c>
      <c r="B100" s="3"/>
      <c r="C100" s="3"/>
      <c r="D100" s="3"/>
      <c r="E100" s="3"/>
      <c r="F100" s="3"/>
      <c r="G100" s="3"/>
      <c r="H100" s="3"/>
      <c r="I100" s="3"/>
      <c r="J100" s="4"/>
      <c r="K100" s="18">
        <f>AI69+AI73-AI89</f>
        <v>11310.790000000008</v>
      </c>
      <c r="M100" s="2" t="s">
        <v>87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K100+K104-K120</f>
        <v>14641.76000000001</v>
      </c>
      <c r="Y100" s="2" t="s">
        <v>88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5">
        <f>W100+W104-W120</f>
        <v>17972.73000000001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868.6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868.6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868.6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18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18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18</v>
      </c>
    </row>
    <row r="103" spans="1:35" ht="15">
      <c r="A103" s="2" t="s">
        <v>33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7.91</v>
      </c>
      <c r="M103" s="2" t="s">
        <v>33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7.91</v>
      </c>
      <c r="Y103" s="2" t="s">
        <v>33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7.91</v>
      </c>
    </row>
    <row r="104" spans="1:35" ht="15">
      <c r="A104" s="2" t="s">
        <v>89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6870.626</v>
      </c>
      <c r="M104" s="2" t="s">
        <v>90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6870.626</v>
      </c>
      <c r="Y104" s="2" t="s">
        <v>91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6870.626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40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3257.25</v>
      </c>
      <c r="M106" s="8" t="s">
        <v>40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3257.25</v>
      </c>
      <c r="Y106" s="8" t="s">
        <v>40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3257.25</v>
      </c>
    </row>
    <row r="107" spans="1:35" ht="15.75">
      <c r="A107" s="8" t="s">
        <v>74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182.406</v>
      </c>
      <c r="M107" s="8" t="s">
        <v>74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182.406</v>
      </c>
      <c r="Y107" s="8" t="s">
        <v>74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182.406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/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/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>
        <f>K119</f>
        <v>100</v>
      </c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>
        <v>100</v>
      </c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>
        <f>W109</f>
        <v>100</v>
      </c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79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100</v>
      </c>
      <c r="M119" s="2" t="s">
        <v>79</v>
      </c>
      <c r="N119" s="3"/>
      <c r="O119" s="3"/>
      <c r="P119" s="3"/>
      <c r="Q119" s="3"/>
      <c r="R119" s="3"/>
      <c r="S119" s="3"/>
      <c r="T119" s="3"/>
      <c r="U119" s="3"/>
      <c r="V119" s="4"/>
      <c r="W119" s="5">
        <v>100</v>
      </c>
      <c r="Y119" s="2" t="s">
        <v>79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>
        <f>W119</f>
        <v>100</v>
      </c>
    </row>
    <row r="120" spans="1:35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K106+K107+K109</f>
        <v>3539.656</v>
      </c>
      <c r="M120" s="9" t="s">
        <v>15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W106+W107+W109</f>
        <v>3539.656</v>
      </c>
      <c r="Y120" s="9" t="s">
        <v>15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AI106+AI107+AI109</f>
        <v>3539.656</v>
      </c>
    </row>
    <row r="121" spans="1:35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16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16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17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17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18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18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19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19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20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20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21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21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22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22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29" ht="12.75">
      <c r="AI129" s="19">
        <f>AI100+AI104-AI120</f>
        <v>21303.70000000001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2014-02-07T06:34:37Z</cp:lastPrinted>
  <dcterms:created xsi:type="dcterms:W3CDTF">2012-04-11T04:13:08Z</dcterms:created>
  <dcterms:modified xsi:type="dcterms:W3CDTF">2014-02-07T06:34:39Z</dcterms:modified>
  <cp:category/>
  <cp:version/>
  <cp:contentType/>
  <cp:contentStatus/>
</cp:coreProperties>
</file>