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<sst xmlns="http://schemas.openxmlformats.org/spreadsheetml/2006/main" count="499" uniqueCount="108">
  <si>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</si>
  <si>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</si>
  <si>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</si>
  <si>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</si>
  <si>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</si>
  <si>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</si>
  <si>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</si>
  <si>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</si>
  <si>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</si>
  <si>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</si>
  <si>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</si>
  <si>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</si>
  <si>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</si>
  <si>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</si>
  <si>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</si>
  <si>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</si>
  <si>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</si>
  <si>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</si>
  <si>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</si>
  <si>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</si>
  <si>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</si>
  <si>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</si>
  <si>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</si>
  <si>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</si>
  <si>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</si>
  <si>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t>коммунальным услугам жилого дома № 21 пос. Электрик 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</si>
  <si>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</si>
  <si>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</si>
  <si>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</si>
  <si>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</si>
  <si>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</si>
  <si>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</si>
  <si>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</si>
  <si>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</si>
  <si>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</si>
  <si>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</si>
  <si>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</si>
  <si>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21 пос. Электрик за январь 2013г.</t>
  </si>
  <si>
    <t>коммунальным услугам жилого дома № 21 пос. Электрик за февраль 2013г.</t>
  </si>
  <si>
    <t>коммунальным услугам жилого дома № 21 пос. Электрик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</si>
  <si>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</si>
  <si>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</si>
  <si>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коммунальным услугам жилого дома № 21 пос. Электрик за апрель  2013г.</t>
  </si>
  <si>
    <t>коммунальным услугам жилого дома № 21 пос. Электрик за май 2013г.</t>
  </si>
  <si>
    <t>коммунальным услугам жилого дома № 21 пос. Электрик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</si>
  <si>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</si>
  <si>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</si>
  <si>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</si>
  <si>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21 пос. Электрик 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</si>
  <si>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</si>
  <si>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</si>
  <si>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</si>
  <si>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</si>
  <si>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</si>
  <si>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</si>
  <si>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</si>
  <si>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</si>
  <si>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</si>
  <si>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</si>
  <si>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</si>
  <si>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</si>
  <si>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</si>
  <si>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</si>
  <si>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</si>
  <si>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</si>
  <si>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</si>
  <si>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</si>
  <si>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</si>
  <si>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</si>
  <si>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</si>
  <si>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</si>
  <si>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</si>
  <si>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</si>
  <si>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</si>
  <si>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</si>
  <si>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коммунальным услугам жилого дома № 21 пос. Электрик  за 3 квартал 2013г.</t>
  </si>
  <si>
    <t xml:space="preserve">5.начислено за 3 квартал 2013г. </t>
  </si>
  <si>
    <t>к. Прочие работы(доводчики)(списывание показаний)</t>
  </si>
  <si>
    <t>к. Прочие работы(списывание показаний)</t>
  </si>
  <si>
    <t>е. Текущий ремонт подъездов (крыша)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</si>
  <si>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</si>
  <si>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</si>
  <si>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</si>
  <si>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</si>
  <si>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</si>
  <si>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</si>
  <si>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</si>
  <si>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</si>
  <si>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</si>
  <si>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</si>
  <si>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</si>
  <si>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</si>
  <si>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к. Прочие работы (списывание показаний)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</si>
  <si>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</si>
  <si>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</si>
  <si>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</si>
  <si>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</si>
  <si>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</si>
  <si>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</si>
  <si>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</si>
  <si>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</si>
  <si>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</si>
  <si>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</si>
  <si>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</si>
  <si>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</si>
  <si>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21 пос. Электрик 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</si>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</sst>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24">
      <selection activeCell="A130" sqref="A130: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6">
        <v>9176.4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9">
        <f>Лист2!K9*3</f>
        <v>18606.159</v>
      </c>
    </row>
    <row r="9" spans="1:11" ht="15">
      <c r="A9" s="2" t="s">
        <v>93</v>
      </c>
      <c r="B9" s="3"/>
      <c r="C9" s="3"/>
      <c r="D9" s="3"/>
      <c r="E9" s="3"/>
      <c r="F9" s="3"/>
      <c r="G9" s="3"/>
      <c r="H9" s="3"/>
      <c r="I9" s="3"/>
      <c r="J9" s="4"/>
      <c r="K9" s="19">
        <v>9635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18"/>
    </row>
    <row r="11" spans="1:11" ht="15">
      <c r="A11" s="2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Лист2!K11*3</f>
        <v>9813.375</v>
      </c>
    </row>
    <row r="12" spans="1:11" ht="15">
      <c r="A12" s="2" t="s">
        <v>74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Лист2!K12*3</f>
        <v>549.549</v>
      </c>
    </row>
    <row r="13" spans="1:11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</row>
    <row r="14" spans="1:11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>
        <f>Лист2!K14</f>
        <v>5190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15552.923999999999</v>
      </c>
    </row>
    <row r="26" spans="1:11" ht="15.75">
      <c r="A26" s="13"/>
      <c r="B26" s="8" t="s">
        <v>53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50</v>
      </c>
      <c r="B27" s="15"/>
      <c r="C27" s="15"/>
      <c r="D27" s="15"/>
      <c r="E27" s="15"/>
      <c r="F27" s="15"/>
      <c r="G27" s="15"/>
      <c r="H27" s="15"/>
      <c r="I27" s="15"/>
      <c r="J27" s="4"/>
      <c r="K27" s="19">
        <v>1330</v>
      </c>
    </row>
    <row r="28" spans="1:11" ht="15">
      <c r="A28" s="2" t="s">
        <v>51</v>
      </c>
      <c r="B28" s="15"/>
      <c r="C28" s="15"/>
      <c r="D28" s="15"/>
      <c r="E28" s="15"/>
      <c r="F28" s="15"/>
      <c r="G28" s="15"/>
      <c r="H28" s="15"/>
      <c r="I28" s="15"/>
      <c r="J28" s="4"/>
      <c r="K28" s="19">
        <v>457</v>
      </c>
    </row>
    <row r="29" spans="1:11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19">
        <v>7835</v>
      </c>
    </row>
    <row r="30" spans="1:11" ht="15">
      <c r="A30" s="2" t="s">
        <v>52</v>
      </c>
      <c r="B30" s="15"/>
      <c r="C30" s="15"/>
      <c r="D30" s="15"/>
      <c r="E30" s="15"/>
      <c r="F30" s="15"/>
      <c r="G30" s="15"/>
      <c r="H30" s="15"/>
      <c r="I30" s="15"/>
      <c r="J30" s="4"/>
      <c r="K30" s="6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6">
        <f>K5+K8-K25</f>
        <v>12229.635000000002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7">
        <f>K6</f>
        <v>872.3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8">
        <f>K7</f>
        <v>18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9">
        <f>Лист1!K38*7.11*3</f>
        <v>18606.159</v>
      </c>
    </row>
    <row r="41" spans="1:11" ht="15">
      <c r="A41" s="2" t="s">
        <v>94</v>
      </c>
      <c r="B41" s="3"/>
      <c r="C41" s="3"/>
      <c r="D41" s="3"/>
      <c r="E41" s="3"/>
      <c r="F41" s="3"/>
      <c r="G41" s="3"/>
      <c r="H41" s="3"/>
      <c r="I41" s="3"/>
      <c r="J41" s="4"/>
      <c r="K41" s="19">
        <v>8682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18"/>
    </row>
    <row r="43" spans="1:11" ht="15">
      <c r="A43" s="2" t="s">
        <v>73</v>
      </c>
      <c r="B43" s="3"/>
      <c r="C43" s="3"/>
      <c r="D43" s="3"/>
      <c r="E43" s="3"/>
      <c r="F43" s="3"/>
      <c r="G43" s="3"/>
      <c r="H43" s="3"/>
      <c r="I43" s="3"/>
      <c r="J43" s="4"/>
      <c r="K43" s="19">
        <f>K11</f>
        <v>9813.375</v>
      </c>
    </row>
    <row r="44" spans="1:11" ht="15">
      <c r="A44" s="2" t="s">
        <v>74</v>
      </c>
      <c r="B44" s="3"/>
      <c r="C44" s="3"/>
      <c r="D44" s="3"/>
      <c r="E44" s="3"/>
      <c r="F44" s="3"/>
      <c r="G44" s="3"/>
      <c r="H44" s="3"/>
      <c r="I44" s="3"/>
      <c r="J44" s="4"/>
      <c r="K44" s="19">
        <f>K12</f>
        <v>549.549</v>
      </c>
    </row>
    <row r="45" spans="1:11" ht="15.75">
      <c r="A45" s="9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9"/>
    </row>
    <row r="46" spans="1:11" ht="15.75">
      <c r="A46" s="9" t="s">
        <v>4</v>
      </c>
      <c r="B46" s="8"/>
      <c r="C46" s="8"/>
      <c r="D46" s="8"/>
      <c r="E46" s="8"/>
      <c r="F46" s="8"/>
      <c r="G46" s="8"/>
      <c r="H46" s="8"/>
      <c r="I46" s="3"/>
      <c r="J46" s="4"/>
      <c r="K46" s="19">
        <v>6000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9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10" t="s">
        <v>12</v>
      </c>
      <c r="B54" s="11"/>
      <c r="C54" s="11"/>
      <c r="D54" s="11"/>
      <c r="E54" s="11"/>
      <c r="F54" s="11"/>
      <c r="G54" s="11"/>
      <c r="H54" s="11"/>
      <c r="I54" s="11"/>
      <c r="J54" s="12"/>
      <c r="K54" s="6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7"/>
    </row>
    <row r="57" spans="1:11" ht="15">
      <c r="A57" s="10" t="s">
        <v>15</v>
      </c>
      <c r="B57" s="11"/>
      <c r="C57" s="11"/>
      <c r="D57" s="11"/>
      <c r="E57" s="11"/>
      <c r="F57" s="11"/>
      <c r="G57" s="11"/>
      <c r="H57" s="11"/>
      <c r="I57" s="11"/>
      <c r="J57" s="12"/>
      <c r="K57" s="19">
        <f>K43+K44+K46</f>
        <v>16362.923999999999</v>
      </c>
    </row>
    <row r="58" spans="1:11" ht="15.75">
      <c r="A58" s="13"/>
      <c r="B58" s="8" t="s">
        <v>53</v>
      </c>
      <c r="C58" s="14"/>
      <c r="D58" s="14"/>
      <c r="E58" s="15"/>
      <c r="F58" s="15"/>
      <c r="G58" s="15"/>
      <c r="H58" s="15"/>
      <c r="I58" s="15"/>
      <c r="J58" s="4"/>
      <c r="K58" s="6"/>
    </row>
    <row r="59" spans="1:11" ht="15">
      <c r="A59" s="2" t="s">
        <v>50</v>
      </c>
      <c r="B59" s="15"/>
      <c r="C59" s="15"/>
      <c r="D59" s="15"/>
      <c r="E59" s="15"/>
      <c r="F59" s="15"/>
      <c r="G59" s="15"/>
      <c r="H59" s="15"/>
      <c r="I59" s="15"/>
      <c r="J59" s="4"/>
      <c r="K59" s="7"/>
    </row>
    <row r="60" spans="1:11" ht="15">
      <c r="A60" s="2" t="s">
        <v>51</v>
      </c>
      <c r="B60" s="15"/>
      <c r="C60" s="15"/>
      <c r="D60" s="15"/>
      <c r="E60" s="15"/>
      <c r="F60" s="15"/>
      <c r="G60" s="15"/>
      <c r="H60" s="15"/>
      <c r="I60" s="15"/>
      <c r="J60" s="4"/>
      <c r="K60" s="7"/>
    </row>
    <row r="61" spans="1:11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7"/>
    </row>
    <row r="62" spans="1:11" ht="15">
      <c r="A62" s="2" t="s">
        <v>52</v>
      </c>
      <c r="B62" s="15"/>
      <c r="C62" s="15"/>
      <c r="D62" s="15"/>
      <c r="E62" s="15"/>
      <c r="F62" s="15"/>
      <c r="G62" s="15"/>
      <c r="H62" s="15"/>
      <c r="I62" s="15"/>
      <c r="J62" s="4"/>
      <c r="K62" s="6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75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63</v>
      </c>
      <c r="B67" s="3"/>
      <c r="C67" s="3"/>
      <c r="D67" s="3"/>
      <c r="E67" s="3"/>
      <c r="F67" s="3"/>
      <c r="G67" s="3"/>
      <c r="H67" s="3"/>
      <c r="I67" s="3"/>
      <c r="J67" s="4"/>
      <c r="K67" s="16"/>
      <c r="L67" s="20"/>
    </row>
    <row r="68" spans="1:11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9">
        <f>K37+K40-K57</f>
        <v>14472.870000000003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872.3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18</v>
      </c>
    </row>
    <row r="71" spans="1:11" ht="15">
      <c r="A71" s="2" t="s">
        <v>76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18606.159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9">
        <v>4401</v>
      </c>
    </row>
    <row r="73" spans="1:11" ht="15.75">
      <c r="A73" s="2"/>
      <c r="B73" s="8" t="s">
        <v>2</v>
      </c>
      <c r="C73" s="8"/>
      <c r="D73" s="3"/>
      <c r="E73" s="3"/>
      <c r="F73" s="3"/>
      <c r="G73" s="3"/>
      <c r="H73" s="3"/>
      <c r="I73" s="3"/>
      <c r="J73" s="4"/>
      <c r="K73" s="18"/>
    </row>
    <row r="74" spans="1:11" ht="15">
      <c r="A74" s="2" t="s">
        <v>73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9813.375</v>
      </c>
    </row>
    <row r="75" spans="1:11" ht="15">
      <c r="A75" s="2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549.549</v>
      </c>
    </row>
    <row r="76" spans="1:11" ht="15.75">
      <c r="A76" s="9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9"/>
    </row>
    <row r="77" spans="1:11" ht="15.75">
      <c r="A77" s="9" t="s">
        <v>4</v>
      </c>
      <c r="B77" s="8"/>
      <c r="C77" s="8"/>
      <c r="D77" s="8"/>
      <c r="E77" s="8"/>
      <c r="F77" s="8"/>
      <c r="G77" s="8"/>
      <c r="H77" s="8"/>
      <c r="I77" s="3"/>
      <c r="J77" s="4"/>
      <c r="K77" s="19">
        <f>Лист2!K78+Лист2!W78+Лист2!AI78</f>
        <v>1715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9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6"/>
    </row>
    <row r="85" spans="1:11" ht="15">
      <c r="A85" s="10" t="s">
        <v>12</v>
      </c>
      <c r="B85" s="11"/>
      <c r="C85" s="11"/>
      <c r="D85" s="11"/>
      <c r="E85" s="11"/>
      <c r="F85" s="11"/>
      <c r="G85" s="11"/>
      <c r="H85" s="11"/>
      <c r="I85" s="11"/>
      <c r="J85" s="12"/>
      <c r="K85" s="6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6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7"/>
    </row>
    <row r="88" spans="1:11" ht="15">
      <c r="A88" s="10" t="s">
        <v>15</v>
      </c>
      <c r="B88" s="11"/>
      <c r="C88" s="11"/>
      <c r="D88" s="11"/>
      <c r="E88" s="11"/>
      <c r="F88" s="11"/>
      <c r="G88" s="11"/>
      <c r="H88" s="11"/>
      <c r="I88" s="11"/>
      <c r="J88" s="12"/>
      <c r="K88" s="19">
        <f>K74+K75+K77</f>
        <v>12077.923999999999</v>
      </c>
    </row>
    <row r="89" spans="1:11" ht="15.75">
      <c r="A89" s="13"/>
      <c r="B89" s="8" t="s">
        <v>16</v>
      </c>
      <c r="C89" s="14"/>
      <c r="D89" s="14"/>
      <c r="E89" s="15"/>
      <c r="F89" s="15"/>
      <c r="G89" s="15"/>
      <c r="H89" s="15"/>
      <c r="I89" s="15"/>
      <c r="J89" s="4"/>
      <c r="K89" s="6"/>
    </row>
    <row r="90" spans="1:11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</row>
    <row r="91" spans="1:11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</row>
    <row r="92" spans="1:11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7"/>
    </row>
    <row r="93" spans="1:11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</row>
    <row r="94" spans="1:11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</row>
    <row r="95" spans="1:11" ht="15">
      <c r="A95" s="2" t="s">
        <v>22</v>
      </c>
      <c r="B95" s="15"/>
      <c r="C95" s="15"/>
      <c r="D95" s="15"/>
      <c r="E95" s="15"/>
      <c r="F95" s="15"/>
      <c r="G95" s="15"/>
      <c r="H95" s="15"/>
      <c r="I95" s="15"/>
      <c r="J95" s="4"/>
      <c r="K95" s="6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105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2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6"/>
      <c r="L100" s="21"/>
    </row>
    <row r="101" spans="1:11" ht="15">
      <c r="A101" s="2" t="s">
        <v>86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K68+K71-K88</f>
        <v>21001.105000000003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K69</f>
        <v>872.3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</f>
        <v>18</v>
      </c>
    </row>
    <row r="104" spans="1:11" ht="15">
      <c r="A104" s="2" t="s">
        <v>106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K71</f>
        <v>18606.159</v>
      </c>
    </row>
    <row r="105" spans="1:11" ht="15">
      <c r="A105" s="2" t="s">
        <v>107</v>
      </c>
      <c r="B105" s="3"/>
      <c r="C105" s="3"/>
      <c r="D105" s="3"/>
      <c r="E105" s="3"/>
      <c r="F105" s="3"/>
      <c r="G105" s="3"/>
      <c r="H105" s="3"/>
      <c r="I105" s="3"/>
      <c r="J105" s="4"/>
      <c r="K105" s="19"/>
    </row>
    <row r="106" spans="1:11" ht="15.75">
      <c r="A106" s="2"/>
      <c r="B106" s="8" t="s">
        <v>2</v>
      </c>
      <c r="C106" s="8"/>
      <c r="D106" s="3"/>
      <c r="E106" s="3"/>
      <c r="F106" s="3"/>
      <c r="G106" s="3"/>
      <c r="H106" s="3"/>
      <c r="I106" s="3"/>
      <c r="J106" s="4"/>
      <c r="K106" s="18"/>
    </row>
    <row r="107" spans="1:11" ht="15">
      <c r="A107" s="2" t="s">
        <v>73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K74</f>
        <v>9813.375</v>
      </c>
    </row>
    <row r="108" spans="1:11" ht="15">
      <c r="A108" s="2" t="s">
        <v>74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K75</f>
        <v>549.549</v>
      </c>
    </row>
    <row r="109" spans="1:11" ht="15.75">
      <c r="A109" s="9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9"/>
    </row>
    <row r="110" spans="1:11" ht="15.75">
      <c r="A110" s="9" t="s">
        <v>4</v>
      </c>
      <c r="B110" s="8"/>
      <c r="C110" s="8"/>
      <c r="D110" s="8"/>
      <c r="E110" s="8"/>
      <c r="F110" s="8"/>
      <c r="G110" s="8"/>
      <c r="H110" s="8"/>
      <c r="I110" s="3"/>
      <c r="J110" s="4"/>
      <c r="K110" s="19">
        <f>Лист2!AI109+Лист2!W109+Лист2!K109</f>
        <v>300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</row>
    <row r="115" spans="1:11" ht="15">
      <c r="A115" s="10" t="s">
        <v>9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6"/>
    </row>
    <row r="118" spans="1:11" ht="15">
      <c r="A118" s="10" t="s">
        <v>12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6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7"/>
    </row>
    <row r="121" spans="1:11" ht="15">
      <c r="A121" s="10" t="s">
        <v>15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19">
        <f>K107+K108+K110</f>
        <v>10662.923999999999</v>
      </c>
    </row>
    <row r="122" spans="1:11" ht="15.75">
      <c r="A122" s="13"/>
      <c r="B122" s="8" t="s">
        <v>16</v>
      </c>
      <c r="C122" s="14"/>
      <c r="D122" s="14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17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</row>
    <row r="124" spans="1:11" ht="15">
      <c r="A124" s="2" t="s">
        <v>18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</row>
    <row r="125" spans="1:11" ht="15">
      <c r="A125" s="2" t="s">
        <v>24</v>
      </c>
      <c r="B125" s="15"/>
      <c r="C125" s="15"/>
      <c r="D125" s="15"/>
      <c r="E125" s="15"/>
      <c r="F125" s="15"/>
      <c r="G125" s="15"/>
      <c r="H125" s="15"/>
      <c r="I125" s="15"/>
      <c r="J125" s="4"/>
      <c r="K125" s="19"/>
    </row>
    <row r="126" spans="1:11" ht="15">
      <c r="A126" s="2" t="s">
        <v>20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21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</row>
    <row r="128" spans="1:11" ht="15">
      <c r="A128" s="2" t="s">
        <v>22</v>
      </c>
      <c r="B128" s="15"/>
      <c r="C128" s="15"/>
      <c r="D128" s="15"/>
      <c r="E128" s="15"/>
      <c r="F128" s="15"/>
      <c r="G128" s="15"/>
      <c r="H128" s="15"/>
      <c r="I128" s="15"/>
      <c r="J128" s="4"/>
      <c r="K128" s="6"/>
    </row>
    <row r="130" spans="1:11" ht="15">
      <c r="A130" s="24" t="s">
        <v>96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K5+K8+K40+K71+K104</f>
        <v>83601.036</v>
      </c>
    </row>
    <row r="131" spans="1:11" ht="15">
      <c r="A131" s="25" t="s">
        <v>97</v>
      </c>
      <c r="B131" s="26"/>
      <c r="C131" s="26"/>
      <c r="D131" s="26"/>
      <c r="E131" s="26"/>
      <c r="F131" s="26"/>
      <c r="G131" s="26"/>
      <c r="H131" s="26"/>
      <c r="I131" s="26"/>
      <c r="J131" s="12"/>
      <c r="K131" s="19">
        <f>K121+K88+K57+K25</f>
        <v>54656.695999999996</v>
      </c>
    </row>
    <row r="132" spans="1:11" ht="15">
      <c r="A132" s="24" t="s">
        <v>98</v>
      </c>
      <c r="B132" s="15"/>
      <c r="C132" s="15"/>
      <c r="D132" s="15"/>
      <c r="E132" s="15"/>
      <c r="F132" s="15"/>
      <c r="G132" s="15"/>
      <c r="H132" s="15"/>
      <c r="I132" s="15"/>
      <c r="J132" s="4"/>
      <c r="K132" s="18"/>
    </row>
    <row r="133" spans="1:11" ht="15.75">
      <c r="A133" s="9" t="s">
        <v>40</v>
      </c>
      <c r="B133" s="15"/>
      <c r="C133" s="15"/>
      <c r="D133" s="15"/>
      <c r="E133" s="15"/>
      <c r="F133" s="15"/>
      <c r="G133" s="15"/>
      <c r="H133" s="15"/>
      <c r="I133" s="15"/>
      <c r="J133" s="4"/>
      <c r="K133" s="19">
        <f>K107*4</f>
        <v>39253.5</v>
      </c>
    </row>
    <row r="134" spans="1:11" ht="15.75">
      <c r="A134" s="9" t="s">
        <v>72</v>
      </c>
      <c r="B134" s="15"/>
      <c r="C134" s="15"/>
      <c r="D134" s="15"/>
      <c r="E134" s="15"/>
      <c r="F134" s="15"/>
      <c r="G134" s="15"/>
      <c r="H134" s="15"/>
      <c r="I134" s="15"/>
      <c r="J134" s="4"/>
      <c r="K134" s="19">
        <f>K108*4</f>
        <v>2198.196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2"/>
      <c r="K135" s="18">
        <v>0</v>
      </c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2"/>
      <c r="K136" s="19">
        <f>K110+K77+K46+K14</f>
        <v>13205</v>
      </c>
    </row>
    <row r="137" spans="1:11" ht="15">
      <c r="A137" s="2" t="s">
        <v>99</v>
      </c>
      <c r="B137" s="3"/>
      <c r="C137" s="3"/>
      <c r="D137" s="3"/>
      <c r="E137" s="3"/>
      <c r="F137" s="3"/>
      <c r="G137" s="3"/>
      <c r="H137" s="3"/>
      <c r="I137" s="3"/>
      <c r="J137" s="4"/>
      <c r="K137" s="18"/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v>28944</v>
      </c>
      <c r="L138" s="20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v>648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v>3735</v>
      </c>
    </row>
    <row r="141" spans="1:11" ht="15">
      <c r="A141" s="28" t="s">
        <v>103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8">
        <v>265</v>
      </c>
    </row>
    <row r="142" spans="1:11" ht="15">
      <c r="A142" s="2" t="s">
        <v>104</v>
      </c>
      <c r="B142" s="15"/>
      <c r="C142" s="15"/>
      <c r="D142" s="15"/>
      <c r="E142" s="15"/>
      <c r="F142" s="15"/>
      <c r="G142" s="15"/>
      <c r="H142" s="15"/>
      <c r="I142" s="15"/>
      <c r="J142" s="4"/>
      <c r="K142" s="18">
        <v>259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3">
      <selection activeCell="AI129" sqref="AI129"/>
    </sheetView>
  </sheetViews>
  <sheetFormatPr defaultColWidth="9.00390625" defaultRowHeight="12.75"/>
  <cols>
    <col min="10" max="10" width="18.00390625" style="0" customWidth="1"/>
    <col min="22" max="22" width="17.753906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6">
        <v>9176.4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6734.144999999999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9481.89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872.3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872.3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872.3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18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8">
        <v>7.11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7.11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8">
        <f>W8</f>
        <v>7.11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6202.053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6202.053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6202.053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3271.125</v>
      </c>
      <c r="M11" s="9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3271.125</v>
      </c>
      <c r="Y11" s="9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3271.125</v>
      </c>
    </row>
    <row r="12" spans="1:35" ht="15.75">
      <c r="A12" s="9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183.183</v>
      </c>
      <c r="M12" s="9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183.183</v>
      </c>
      <c r="Y12" s="9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183.183</v>
      </c>
    </row>
    <row r="13" spans="1:35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>
        <f>K16+K18+K19</f>
        <v>5190</v>
      </c>
      <c r="M14" s="9" t="s">
        <v>4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4</v>
      </c>
      <c r="Z14" s="8"/>
      <c r="AA14" s="8"/>
      <c r="AB14" s="8"/>
      <c r="AC14" s="8"/>
      <c r="AD14" s="8"/>
      <c r="AE14" s="8"/>
      <c r="AF14" s="8"/>
      <c r="AG14" s="3"/>
      <c r="AH14" s="4"/>
      <c r="AI14" s="18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>
        <v>2154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>
        <f>346+267</f>
        <v>613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>
        <v>2423</v>
      </c>
      <c r="M19" s="10" t="s">
        <v>9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9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12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12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8644.308</v>
      </c>
      <c r="M25" s="10" t="s">
        <v>15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3454.308</v>
      </c>
      <c r="Y25" s="10" t="s">
        <v>15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3454.308</v>
      </c>
    </row>
    <row r="26" spans="1:35" ht="15.75">
      <c r="A26" s="13"/>
      <c r="B26" s="8" t="s">
        <v>16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16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16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17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17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17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18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18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19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19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20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20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20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21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21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21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22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22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22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5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5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5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6">
        <f>AI5+AI9-AI25</f>
        <v>12229.634999999998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K38+K42-K58</f>
        <v>14977.379999999997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W38+W42-W58</f>
        <v>17725.124999999996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7">
        <v>872.3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872.3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872.3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8">
        <v>18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18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v>7.11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8">
        <f>K41</f>
        <v>7.11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8">
        <f>W41</f>
        <v>7.11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9">
        <f>K39*K41</f>
        <v>6202.053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6202.053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6202.053</v>
      </c>
    </row>
    <row r="43" spans="1:35" ht="15.75">
      <c r="A43" s="2"/>
      <c r="B43" s="8" t="s">
        <v>2</v>
      </c>
      <c r="C43" s="8"/>
      <c r="D43" s="3"/>
      <c r="E43" s="3"/>
      <c r="F43" s="3"/>
      <c r="G43" s="3"/>
      <c r="H43" s="3"/>
      <c r="I43" s="3"/>
      <c r="J43" s="4"/>
      <c r="K43" s="6"/>
      <c r="M43" s="2"/>
      <c r="N43" s="8" t="s">
        <v>2</v>
      </c>
      <c r="O43" s="8"/>
      <c r="P43" s="3"/>
      <c r="Q43" s="3"/>
      <c r="R43" s="3"/>
      <c r="S43" s="3"/>
      <c r="T43" s="3"/>
      <c r="U43" s="3"/>
      <c r="V43" s="4"/>
      <c r="W43" s="6"/>
      <c r="Y43" s="2"/>
      <c r="Z43" s="8" t="s">
        <v>2</v>
      </c>
      <c r="AA43" s="8"/>
      <c r="AB43" s="3"/>
      <c r="AC43" s="3"/>
      <c r="AD43" s="3"/>
      <c r="AE43" s="3"/>
      <c r="AF43" s="3"/>
      <c r="AG43" s="3"/>
      <c r="AH43" s="4"/>
      <c r="AI43" s="6"/>
    </row>
    <row r="44" spans="1:35" ht="15.75">
      <c r="A44" s="9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9">
        <f>K39*3.75</f>
        <v>3271.125</v>
      </c>
      <c r="M44" s="9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9">
        <f>K44</f>
        <v>3271.125</v>
      </c>
      <c r="Y44" s="9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9">
        <f>W44</f>
        <v>3271.125</v>
      </c>
    </row>
    <row r="45" spans="1:35" ht="15.75">
      <c r="A45" s="9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9">
        <f>K39*0.21</f>
        <v>183.183</v>
      </c>
      <c r="M45" s="9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9">
        <f>K45</f>
        <v>183.183</v>
      </c>
      <c r="Y45" s="9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9">
        <f>W45</f>
        <v>183.183</v>
      </c>
    </row>
    <row r="46" spans="1:35" ht="15.75">
      <c r="A46" s="9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9"/>
      <c r="M46" s="9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9"/>
      <c r="Y46" s="9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9"/>
    </row>
    <row r="47" spans="1:35" ht="15.75">
      <c r="A47" s="9" t="s">
        <v>4</v>
      </c>
      <c r="B47" s="8"/>
      <c r="C47" s="8"/>
      <c r="D47" s="8"/>
      <c r="E47" s="8"/>
      <c r="F47" s="8"/>
      <c r="G47" s="8"/>
      <c r="H47" s="8"/>
      <c r="I47" s="3"/>
      <c r="J47" s="4"/>
      <c r="K47" s="18">
        <f>K49+K51+K52</f>
        <v>0</v>
      </c>
      <c r="M47" s="9" t="s">
        <v>4</v>
      </c>
      <c r="N47" s="8"/>
      <c r="O47" s="8"/>
      <c r="P47" s="8"/>
      <c r="Q47" s="8"/>
      <c r="R47" s="8"/>
      <c r="S47" s="8"/>
      <c r="T47" s="8"/>
      <c r="U47" s="3"/>
      <c r="V47" s="4"/>
      <c r="W47" s="18"/>
      <c r="Y47" s="9" t="s">
        <v>4</v>
      </c>
      <c r="Z47" s="8"/>
      <c r="AA47" s="8"/>
      <c r="AB47" s="8"/>
      <c r="AC47" s="8"/>
      <c r="AD47" s="8"/>
      <c r="AE47" s="8"/>
      <c r="AF47" s="8"/>
      <c r="AG47" s="3"/>
      <c r="AH47" s="4"/>
      <c r="AI47" s="18">
        <f>AI57</f>
        <v>6000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10" t="s">
        <v>9</v>
      </c>
      <c r="B52" s="11"/>
      <c r="C52" s="11"/>
      <c r="D52" s="11"/>
      <c r="E52" s="11"/>
      <c r="F52" s="11"/>
      <c r="G52" s="11"/>
      <c r="H52" s="11"/>
      <c r="I52" s="11"/>
      <c r="J52" s="12"/>
      <c r="K52" s="6"/>
      <c r="M52" s="10" t="s">
        <v>9</v>
      </c>
      <c r="N52" s="11"/>
      <c r="O52" s="11"/>
      <c r="P52" s="11"/>
      <c r="Q52" s="11"/>
      <c r="R52" s="11"/>
      <c r="S52" s="11"/>
      <c r="T52" s="11"/>
      <c r="U52" s="11"/>
      <c r="V52" s="12"/>
      <c r="W52" s="6"/>
      <c r="Y52" s="10" t="s">
        <v>9</v>
      </c>
      <c r="Z52" s="11"/>
      <c r="AA52" s="11"/>
      <c r="AB52" s="11"/>
      <c r="AC52" s="11"/>
      <c r="AD52" s="11"/>
      <c r="AE52" s="11"/>
      <c r="AF52" s="11"/>
      <c r="AG52" s="11"/>
      <c r="AH52" s="12"/>
      <c r="AI52" s="6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6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6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6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10" t="s">
        <v>12</v>
      </c>
      <c r="B55" s="11"/>
      <c r="C55" s="11"/>
      <c r="D55" s="11"/>
      <c r="E55" s="11"/>
      <c r="F55" s="11"/>
      <c r="G55" s="11"/>
      <c r="H55" s="11"/>
      <c r="I55" s="11"/>
      <c r="J55" s="12"/>
      <c r="K55" s="6"/>
      <c r="M55" s="10" t="s">
        <v>12</v>
      </c>
      <c r="N55" s="11"/>
      <c r="O55" s="11"/>
      <c r="P55" s="11"/>
      <c r="Q55" s="11"/>
      <c r="R55" s="11"/>
      <c r="S55" s="11"/>
      <c r="T55" s="11"/>
      <c r="U55" s="11"/>
      <c r="V55" s="12"/>
      <c r="W55" s="6"/>
      <c r="Y55" s="10" t="s">
        <v>12</v>
      </c>
      <c r="Z55" s="11"/>
      <c r="AA55" s="11"/>
      <c r="AB55" s="11"/>
      <c r="AC55" s="11"/>
      <c r="AD55" s="11"/>
      <c r="AE55" s="11"/>
      <c r="AF55" s="11"/>
      <c r="AG55" s="11"/>
      <c r="AH55" s="12"/>
      <c r="AI55" s="6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6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6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6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6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6"/>
      <c r="Y57" s="2" t="s">
        <v>77</v>
      </c>
      <c r="Z57" s="3"/>
      <c r="AA57" s="3"/>
      <c r="AB57" s="3"/>
      <c r="AC57" s="3"/>
      <c r="AD57" s="3"/>
      <c r="AE57" s="3"/>
      <c r="AF57" s="3"/>
      <c r="AG57" s="3"/>
      <c r="AH57" s="4"/>
      <c r="AI57" s="6">
        <v>6000</v>
      </c>
    </row>
    <row r="58" spans="1:35" ht="15">
      <c r="A58" s="10" t="s">
        <v>15</v>
      </c>
      <c r="B58" s="11"/>
      <c r="C58" s="11"/>
      <c r="D58" s="11"/>
      <c r="E58" s="11"/>
      <c r="F58" s="11"/>
      <c r="G58" s="11"/>
      <c r="H58" s="11"/>
      <c r="I58" s="11"/>
      <c r="J58" s="12"/>
      <c r="K58" s="19">
        <f>K44+K45+K47</f>
        <v>3454.308</v>
      </c>
      <c r="M58" s="10" t="s">
        <v>15</v>
      </c>
      <c r="N58" s="11"/>
      <c r="O58" s="11"/>
      <c r="P58" s="11"/>
      <c r="Q58" s="11"/>
      <c r="R58" s="11"/>
      <c r="S58" s="11"/>
      <c r="T58" s="11"/>
      <c r="U58" s="11"/>
      <c r="V58" s="12"/>
      <c r="W58" s="19">
        <f>W44+W45</f>
        <v>3454.308</v>
      </c>
      <c r="Y58" s="10" t="s">
        <v>15</v>
      </c>
      <c r="Z58" s="11"/>
      <c r="AA58" s="11"/>
      <c r="AB58" s="11"/>
      <c r="AC58" s="11"/>
      <c r="AD58" s="11"/>
      <c r="AE58" s="11"/>
      <c r="AF58" s="11"/>
      <c r="AG58" s="11"/>
      <c r="AH58" s="12"/>
      <c r="AI58" s="19">
        <f>AI44+AI45+AI47</f>
        <v>9454.308</v>
      </c>
    </row>
    <row r="59" spans="1:35" ht="15.75">
      <c r="A59" s="13"/>
      <c r="B59" s="8" t="s">
        <v>16</v>
      </c>
      <c r="C59" s="14"/>
      <c r="D59" s="14"/>
      <c r="E59" s="15"/>
      <c r="F59" s="15"/>
      <c r="G59" s="15"/>
      <c r="H59" s="15"/>
      <c r="I59" s="15"/>
      <c r="J59" s="4"/>
      <c r="K59" s="6"/>
      <c r="M59" s="13"/>
      <c r="N59" s="8" t="s">
        <v>16</v>
      </c>
      <c r="O59" s="14"/>
      <c r="P59" s="14"/>
      <c r="Q59" s="15"/>
      <c r="R59" s="15"/>
      <c r="S59" s="15"/>
      <c r="T59" s="15"/>
      <c r="U59" s="15"/>
      <c r="V59" s="4"/>
      <c r="W59" s="6"/>
      <c r="Y59" s="13"/>
      <c r="Z59" s="8" t="s">
        <v>16</v>
      </c>
      <c r="AA59" s="14"/>
      <c r="AB59" s="14"/>
      <c r="AC59" s="15"/>
      <c r="AD59" s="15"/>
      <c r="AE59" s="15"/>
      <c r="AF59" s="15"/>
      <c r="AG59" s="15"/>
      <c r="AH59" s="4"/>
      <c r="AI59" s="6"/>
    </row>
    <row r="60" spans="1:35" ht="15">
      <c r="A60" s="2" t="s">
        <v>17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17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17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18</v>
      </c>
      <c r="B61" s="15"/>
      <c r="C61" s="15"/>
      <c r="D61" s="15"/>
      <c r="E61" s="15"/>
      <c r="F61" s="15"/>
      <c r="G61" s="15"/>
      <c r="H61" s="15"/>
      <c r="I61" s="15"/>
      <c r="J61" s="4"/>
      <c r="K61" s="7"/>
      <c r="M61" s="2" t="s">
        <v>18</v>
      </c>
      <c r="N61" s="15"/>
      <c r="O61" s="15"/>
      <c r="P61" s="15"/>
      <c r="Q61" s="15"/>
      <c r="R61" s="15"/>
      <c r="S61" s="15"/>
      <c r="T61" s="15"/>
      <c r="U61" s="15"/>
      <c r="V61" s="4"/>
      <c r="W61" s="7"/>
      <c r="Y61" s="2" t="s">
        <v>18</v>
      </c>
      <c r="Z61" s="15"/>
      <c r="AA61" s="15"/>
      <c r="AB61" s="15"/>
      <c r="AC61" s="15"/>
      <c r="AD61" s="15"/>
      <c r="AE61" s="15"/>
      <c r="AF61" s="15"/>
      <c r="AG61" s="15"/>
      <c r="AH61" s="4"/>
      <c r="AI61" s="7"/>
    </row>
    <row r="62" spans="1:35" ht="15">
      <c r="A62" s="2" t="s">
        <v>19</v>
      </c>
      <c r="B62" s="15"/>
      <c r="C62" s="15"/>
      <c r="D62" s="15"/>
      <c r="E62" s="15"/>
      <c r="F62" s="15"/>
      <c r="G62" s="15"/>
      <c r="H62" s="15"/>
      <c r="I62" s="15"/>
      <c r="J62" s="4"/>
      <c r="K62" s="7"/>
      <c r="M62" s="2" t="s">
        <v>19</v>
      </c>
      <c r="N62" s="15"/>
      <c r="O62" s="15"/>
      <c r="P62" s="15"/>
      <c r="Q62" s="15"/>
      <c r="R62" s="15"/>
      <c r="S62" s="15"/>
      <c r="T62" s="15"/>
      <c r="U62" s="15"/>
      <c r="V62" s="4"/>
      <c r="W62" s="7"/>
      <c r="Y62" s="2" t="s">
        <v>19</v>
      </c>
      <c r="Z62" s="15"/>
      <c r="AA62" s="15"/>
      <c r="AB62" s="15"/>
      <c r="AC62" s="15"/>
      <c r="AD62" s="15"/>
      <c r="AE62" s="15"/>
      <c r="AF62" s="15"/>
      <c r="AG62" s="15"/>
      <c r="AH62" s="4"/>
      <c r="AI62" s="7"/>
    </row>
    <row r="63" spans="1:35" ht="15">
      <c r="A63" s="2" t="s">
        <v>20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20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20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4" spans="1:35" ht="15">
      <c r="A64" s="2" t="s">
        <v>21</v>
      </c>
      <c r="B64" s="15"/>
      <c r="C64" s="15"/>
      <c r="D64" s="15"/>
      <c r="E64" s="15"/>
      <c r="F64" s="15"/>
      <c r="G64" s="15"/>
      <c r="H64" s="15"/>
      <c r="I64" s="15"/>
      <c r="J64" s="4"/>
      <c r="K64" s="6"/>
      <c r="M64" s="2" t="s">
        <v>21</v>
      </c>
      <c r="N64" s="15"/>
      <c r="O64" s="15"/>
      <c r="P64" s="15"/>
      <c r="Q64" s="15"/>
      <c r="R64" s="15"/>
      <c r="S64" s="15"/>
      <c r="T64" s="15"/>
      <c r="U64" s="15"/>
      <c r="V64" s="4"/>
      <c r="W64" s="6"/>
      <c r="Y64" s="2" t="s">
        <v>21</v>
      </c>
      <c r="Z64" s="15"/>
      <c r="AA64" s="15"/>
      <c r="AB64" s="15"/>
      <c r="AC64" s="15"/>
      <c r="AD64" s="15"/>
      <c r="AE64" s="15"/>
      <c r="AF64" s="15"/>
      <c r="AG64" s="15"/>
      <c r="AH64" s="4"/>
      <c r="AI64" s="6"/>
    </row>
    <row r="65" spans="1:35" ht="15">
      <c r="A65" s="2" t="s">
        <v>22</v>
      </c>
      <c r="B65" s="15"/>
      <c r="C65" s="15"/>
      <c r="D65" s="15"/>
      <c r="E65" s="15"/>
      <c r="F65" s="15"/>
      <c r="G65" s="15"/>
      <c r="H65" s="15"/>
      <c r="I65" s="15"/>
      <c r="J65" s="4"/>
      <c r="K65" s="6"/>
      <c r="M65" s="2" t="s">
        <v>22</v>
      </c>
      <c r="N65" s="15"/>
      <c r="O65" s="15"/>
      <c r="P65" s="15"/>
      <c r="Q65" s="15"/>
      <c r="R65" s="15"/>
      <c r="S65" s="15"/>
      <c r="T65" s="15"/>
      <c r="U65" s="15"/>
      <c r="V65" s="4"/>
      <c r="W65" s="6"/>
      <c r="Y65" s="2" t="s">
        <v>22</v>
      </c>
      <c r="Z65" s="15"/>
      <c r="AA65" s="15"/>
      <c r="AB65" s="15"/>
      <c r="AC65" s="15"/>
      <c r="AD65" s="15"/>
      <c r="AE65" s="15"/>
      <c r="AF65" s="15"/>
      <c r="AG65" s="15"/>
      <c r="AH65" s="4"/>
      <c r="AI65" s="6"/>
    </row>
    <row r="67" spans="5:30" ht="12.75">
      <c r="E67" s="22" t="s">
        <v>60</v>
      </c>
      <c r="R67" s="23" t="s">
        <v>61</v>
      </c>
      <c r="AD67" s="23" t="s">
        <v>62</v>
      </c>
    </row>
    <row r="68" spans="1:35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9">
        <v>14473</v>
      </c>
      <c r="L69" s="21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9">
        <f>K69+K73-K89</f>
        <v>17120.745</v>
      </c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W69+W73-W89</f>
        <v>19768.489999999998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872.3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872.3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872.3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8">
        <f>K41</f>
        <v>7.11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8">
        <f>K72</f>
        <v>7.11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8">
        <f>W72</f>
        <v>7.11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6202.053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6202.053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6202.053</v>
      </c>
    </row>
    <row r="74" spans="1:35" ht="15.75">
      <c r="A74" s="2"/>
      <c r="B74" s="8" t="s">
        <v>2</v>
      </c>
      <c r="C74" s="8"/>
      <c r="D74" s="3"/>
      <c r="E74" s="3"/>
      <c r="F74" s="3"/>
      <c r="G74" s="3"/>
      <c r="H74" s="3"/>
      <c r="I74" s="3"/>
      <c r="J74" s="4"/>
      <c r="K74" s="6"/>
      <c r="M74" s="2"/>
      <c r="N74" s="8" t="s">
        <v>2</v>
      </c>
      <c r="O74" s="8"/>
      <c r="P74" s="3"/>
      <c r="Q74" s="3"/>
      <c r="R74" s="3"/>
      <c r="S74" s="3"/>
      <c r="T74" s="3"/>
      <c r="U74" s="3"/>
      <c r="V74" s="4"/>
      <c r="W74" s="6"/>
      <c r="Y74" s="2"/>
      <c r="Z74" s="8" t="s">
        <v>2</v>
      </c>
      <c r="AA74" s="8"/>
      <c r="AB74" s="3"/>
      <c r="AC74" s="3"/>
      <c r="AD74" s="3"/>
      <c r="AE74" s="3"/>
      <c r="AF74" s="3"/>
      <c r="AG74" s="3"/>
      <c r="AH74" s="4"/>
      <c r="AI74" s="6"/>
    </row>
    <row r="75" spans="1:35" ht="15.75">
      <c r="A75" s="9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3271.125</v>
      </c>
      <c r="M75" s="9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19">
        <f>K75</f>
        <v>3271.125</v>
      </c>
      <c r="Y75" s="9" t="s">
        <v>40</v>
      </c>
      <c r="Z75" s="3"/>
      <c r="AA75" s="3"/>
      <c r="AB75" s="3"/>
      <c r="AC75" s="3"/>
      <c r="AD75" s="3"/>
      <c r="AE75" s="3"/>
      <c r="AF75" s="3"/>
      <c r="AG75" s="3"/>
      <c r="AH75" s="4"/>
      <c r="AI75" s="19">
        <f>W75</f>
        <v>3271.125</v>
      </c>
    </row>
    <row r="76" spans="1:35" ht="15.75">
      <c r="A76" s="9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9">
        <f>K45</f>
        <v>183.183</v>
      </c>
      <c r="M76" s="9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9">
        <f>K76</f>
        <v>183.183</v>
      </c>
      <c r="Y76" s="9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9">
        <f>W76</f>
        <v>183.183</v>
      </c>
    </row>
    <row r="77" spans="1:35" ht="15.75">
      <c r="A77" s="9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9"/>
      <c r="M77" s="9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9"/>
      <c r="Y77" s="9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9"/>
    </row>
    <row r="78" spans="1:35" ht="15.75">
      <c r="A78" s="9" t="s">
        <v>4</v>
      </c>
      <c r="B78" s="8"/>
      <c r="C78" s="8"/>
      <c r="D78" s="8"/>
      <c r="E78" s="8"/>
      <c r="F78" s="8"/>
      <c r="G78" s="8"/>
      <c r="H78" s="8"/>
      <c r="I78" s="3"/>
      <c r="J78" s="4"/>
      <c r="K78" s="18">
        <f>K88</f>
        <v>100</v>
      </c>
      <c r="M78" s="9" t="s">
        <v>4</v>
      </c>
      <c r="N78" s="8"/>
      <c r="O78" s="8"/>
      <c r="P78" s="8"/>
      <c r="Q78" s="8"/>
      <c r="R78" s="8"/>
      <c r="S78" s="8"/>
      <c r="T78" s="8"/>
      <c r="U78" s="3"/>
      <c r="V78" s="4"/>
      <c r="W78" s="18">
        <f>W88</f>
        <v>100</v>
      </c>
      <c r="Y78" s="9" t="s">
        <v>4</v>
      </c>
      <c r="Z78" s="8"/>
      <c r="AA78" s="8"/>
      <c r="AB78" s="8"/>
      <c r="AC78" s="8"/>
      <c r="AD78" s="8"/>
      <c r="AE78" s="8"/>
      <c r="AF78" s="8"/>
      <c r="AG78" s="3"/>
      <c r="AH78" s="4"/>
      <c r="AI78" s="18">
        <f>AI84+AI88</f>
        <v>1515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6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6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6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10" t="s">
        <v>9</v>
      </c>
      <c r="B83" s="11"/>
      <c r="C83" s="11"/>
      <c r="D83" s="11"/>
      <c r="E83" s="11"/>
      <c r="F83" s="11"/>
      <c r="G83" s="11"/>
      <c r="H83" s="11"/>
      <c r="I83" s="11"/>
      <c r="J83" s="12"/>
      <c r="K83" s="6"/>
      <c r="M83" s="10" t="s">
        <v>9</v>
      </c>
      <c r="N83" s="11"/>
      <c r="O83" s="11"/>
      <c r="P83" s="11"/>
      <c r="Q83" s="11"/>
      <c r="R83" s="11"/>
      <c r="S83" s="11"/>
      <c r="T83" s="11"/>
      <c r="U83" s="11"/>
      <c r="V83" s="12"/>
      <c r="W83" s="6"/>
      <c r="Y83" s="10" t="s">
        <v>9</v>
      </c>
      <c r="Z83" s="11"/>
      <c r="AA83" s="11"/>
      <c r="AB83" s="11"/>
      <c r="AC83" s="11"/>
      <c r="AD83" s="11"/>
      <c r="AE83" s="11"/>
      <c r="AF83" s="11"/>
      <c r="AG83" s="11"/>
      <c r="AH83" s="12"/>
      <c r="AI83" s="6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6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6"/>
      <c r="Y84" s="2" t="s">
        <v>79</v>
      </c>
      <c r="Z84" s="3"/>
      <c r="AA84" s="3"/>
      <c r="AB84" s="3"/>
      <c r="AC84" s="3"/>
      <c r="AD84" s="3"/>
      <c r="AE84" s="3"/>
      <c r="AF84" s="3"/>
      <c r="AG84" s="3"/>
      <c r="AH84" s="4"/>
      <c r="AI84" s="6">
        <v>1415</v>
      </c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10" t="s">
        <v>12</v>
      </c>
      <c r="B86" s="11"/>
      <c r="C86" s="11"/>
      <c r="D86" s="11"/>
      <c r="E86" s="11"/>
      <c r="F86" s="11"/>
      <c r="G86" s="11"/>
      <c r="H86" s="11"/>
      <c r="I86" s="11"/>
      <c r="J86" s="12"/>
      <c r="K86" s="6"/>
      <c r="M86" s="10" t="s">
        <v>12</v>
      </c>
      <c r="N86" s="11"/>
      <c r="O86" s="11"/>
      <c r="P86" s="11"/>
      <c r="Q86" s="11"/>
      <c r="R86" s="11"/>
      <c r="S86" s="11"/>
      <c r="T86" s="11"/>
      <c r="U86" s="11"/>
      <c r="V86" s="12"/>
      <c r="W86" s="6"/>
      <c r="Y86" s="10" t="s">
        <v>12</v>
      </c>
      <c r="Z86" s="11"/>
      <c r="AA86" s="11"/>
      <c r="AB86" s="11"/>
      <c r="AC86" s="11"/>
      <c r="AD86" s="11"/>
      <c r="AE86" s="11"/>
      <c r="AF86" s="11"/>
      <c r="AG86" s="11"/>
      <c r="AH86" s="12"/>
      <c r="AI86" s="6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6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6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6"/>
    </row>
    <row r="88" spans="1:35" ht="15">
      <c r="A88" s="2" t="s">
        <v>78</v>
      </c>
      <c r="B88" s="3"/>
      <c r="C88" s="3"/>
      <c r="D88" s="3"/>
      <c r="E88" s="3"/>
      <c r="F88" s="3"/>
      <c r="G88" s="3"/>
      <c r="H88" s="3"/>
      <c r="I88" s="3"/>
      <c r="J88" s="4"/>
      <c r="K88" s="6">
        <v>100</v>
      </c>
      <c r="M88" s="2" t="s">
        <v>78</v>
      </c>
      <c r="N88" s="3"/>
      <c r="O88" s="3"/>
      <c r="P88" s="3"/>
      <c r="Q88" s="3"/>
      <c r="R88" s="3"/>
      <c r="S88" s="3"/>
      <c r="T88" s="3"/>
      <c r="U88" s="3"/>
      <c r="V88" s="4"/>
      <c r="W88" s="6">
        <v>100</v>
      </c>
      <c r="Y88" s="2" t="s">
        <v>78</v>
      </c>
      <c r="Z88" s="3"/>
      <c r="AA88" s="3"/>
      <c r="AB88" s="3"/>
      <c r="AC88" s="3"/>
      <c r="AD88" s="3"/>
      <c r="AE88" s="3"/>
      <c r="AF88" s="3"/>
      <c r="AG88" s="3"/>
      <c r="AH88" s="4"/>
      <c r="AI88" s="6">
        <v>100</v>
      </c>
    </row>
    <row r="89" spans="1:35" ht="15">
      <c r="A89" s="10" t="s">
        <v>15</v>
      </c>
      <c r="B89" s="11"/>
      <c r="C89" s="11"/>
      <c r="D89" s="11"/>
      <c r="E89" s="11"/>
      <c r="F89" s="11"/>
      <c r="G89" s="11"/>
      <c r="H89" s="11"/>
      <c r="I89" s="11"/>
      <c r="J89" s="12"/>
      <c r="K89" s="19">
        <f>K75+K76+K78</f>
        <v>3554.308</v>
      </c>
      <c r="M89" s="10" t="s">
        <v>15</v>
      </c>
      <c r="N89" s="11"/>
      <c r="O89" s="11"/>
      <c r="P89" s="11"/>
      <c r="Q89" s="11"/>
      <c r="R89" s="11"/>
      <c r="S89" s="11"/>
      <c r="T89" s="11"/>
      <c r="U89" s="11"/>
      <c r="V89" s="12"/>
      <c r="W89" s="19">
        <f>W75+W76+W78</f>
        <v>3554.308</v>
      </c>
      <c r="Y89" s="10" t="s">
        <v>15</v>
      </c>
      <c r="Z89" s="11"/>
      <c r="AA89" s="11"/>
      <c r="AB89" s="11"/>
      <c r="AC89" s="11"/>
      <c r="AD89" s="11"/>
      <c r="AE89" s="11"/>
      <c r="AF89" s="11"/>
      <c r="AG89" s="11"/>
      <c r="AH89" s="12"/>
      <c r="AI89" s="19">
        <f>AI75+AI76+AI78</f>
        <v>4969.308</v>
      </c>
    </row>
    <row r="90" spans="1:35" ht="15.75">
      <c r="A90" s="13"/>
      <c r="B90" s="8" t="s">
        <v>16</v>
      </c>
      <c r="C90" s="14"/>
      <c r="D90" s="14"/>
      <c r="E90" s="15"/>
      <c r="F90" s="15"/>
      <c r="G90" s="15"/>
      <c r="H90" s="15"/>
      <c r="I90" s="15"/>
      <c r="J90" s="4"/>
      <c r="K90" s="6"/>
      <c r="M90" s="13"/>
      <c r="N90" s="8" t="s">
        <v>16</v>
      </c>
      <c r="O90" s="14"/>
      <c r="P90" s="14"/>
      <c r="Q90" s="15"/>
      <c r="R90" s="15"/>
      <c r="S90" s="15"/>
      <c r="T90" s="15"/>
      <c r="U90" s="15"/>
      <c r="V90" s="4"/>
      <c r="W90" s="6"/>
      <c r="Y90" s="13"/>
      <c r="Z90" s="8" t="s">
        <v>16</v>
      </c>
      <c r="AA90" s="14"/>
      <c r="AB90" s="14"/>
      <c r="AC90" s="15"/>
      <c r="AD90" s="15"/>
      <c r="AE90" s="15"/>
      <c r="AF90" s="15"/>
      <c r="AG90" s="15"/>
      <c r="AH90" s="4"/>
      <c r="AI90" s="6"/>
    </row>
    <row r="91" spans="1:35" ht="15">
      <c r="A91" s="2" t="s">
        <v>17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17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17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18</v>
      </c>
      <c r="B92" s="15"/>
      <c r="C92" s="15"/>
      <c r="D92" s="15"/>
      <c r="E92" s="15"/>
      <c r="F92" s="15"/>
      <c r="G92" s="15"/>
      <c r="H92" s="15"/>
      <c r="I92" s="15"/>
      <c r="J92" s="4"/>
      <c r="K92" s="7"/>
      <c r="M92" s="2" t="s">
        <v>18</v>
      </c>
      <c r="N92" s="15"/>
      <c r="O92" s="15"/>
      <c r="P92" s="15"/>
      <c r="Q92" s="15"/>
      <c r="R92" s="15"/>
      <c r="S92" s="15"/>
      <c r="T92" s="15"/>
      <c r="U92" s="15"/>
      <c r="V92" s="4"/>
      <c r="W92" s="7"/>
      <c r="Y92" s="2" t="s">
        <v>18</v>
      </c>
      <c r="Z92" s="15"/>
      <c r="AA92" s="15"/>
      <c r="AB92" s="15"/>
      <c r="AC92" s="15"/>
      <c r="AD92" s="15"/>
      <c r="AE92" s="15"/>
      <c r="AF92" s="15"/>
      <c r="AG92" s="15"/>
      <c r="AH92" s="4"/>
      <c r="AI92" s="7"/>
    </row>
    <row r="93" spans="1:35" ht="15">
      <c r="A93" s="2" t="s">
        <v>19</v>
      </c>
      <c r="B93" s="15"/>
      <c r="C93" s="15"/>
      <c r="D93" s="15"/>
      <c r="E93" s="15"/>
      <c r="F93" s="15"/>
      <c r="G93" s="15"/>
      <c r="H93" s="15"/>
      <c r="I93" s="15"/>
      <c r="J93" s="4"/>
      <c r="K93" s="7"/>
      <c r="M93" s="2" t="s">
        <v>19</v>
      </c>
      <c r="N93" s="15"/>
      <c r="O93" s="15"/>
      <c r="P93" s="15"/>
      <c r="Q93" s="15"/>
      <c r="R93" s="15"/>
      <c r="S93" s="15"/>
      <c r="T93" s="15"/>
      <c r="U93" s="15"/>
      <c r="V93" s="4"/>
      <c r="W93" s="7"/>
      <c r="Y93" s="2" t="s">
        <v>19</v>
      </c>
      <c r="Z93" s="15"/>
      <c r="AA93" s="15"/>
      <c r="AB93" s="15"/>
      <c r="AC93" s="15"/>
      <c r="AD93" s="15"/>
      <c r="AE93" s="15"/>
      <c r="AF93" s="15"/>
      <c r="AG93" s="15"/>
      <c r="AH93" s="4"/>
      <c r="AI93" s="7"/>
    </row>
    <row r="94" spans="1:35" ht="15">
      <c r="A94" s="2" t="s">
        <v>20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20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20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5" spans="1:35" ht="15">
      <c r="A95" s="2" t="s">
        <v>21</v>
      </c>
      <c r="B95" s="15"/>
      <c r="C95" s="15"/>
      <c r="D95" s="15"/>
      <c r="E95" s="15"/>
      <c r="F95" s="15"/>
      <c r="G95" s="15"/>
      <c r="H95" s="15"/>
      <c r="I95" s="15"/>
      <c r="J95" s="4"/>
      <c r="K95" s="6"/>
      <c r="M95" s="2" t="s">
        <v>21</v>
      </c>
      <c r="N95" s="15"/>
      <c r="O95" s="15"/>
      <c r="P95" s="15"/>
      <c r="Q95" s="15"/>
      <c r="R95" s="15"/>
      <c r="S95" s="15"/>
      <c r="T95" s="15"/>
      <c r="U95" s="15"/>
      <c r="V95" s="4"/>
      <c r="W95" s="6"/>
      <c r="Y95" s="2" t="s">
        <v>21</v>
      </c>
      <c r="Z95" s="15"/>
      <c r="AA95" s="15"/>
      <c r="AB95" s="15"/>
      <c r="AC95" s="15"/>
      <c r="AD95" s="15"/>
      <c r="AE95" s="15"/>
      <c r="AF95" s="15"/>
      <c r="AG95" s="15"/>
      <c r="AH95" s="4"/>
      <c r="AI95" s="6"/>
    </row>
    <row r="96" spans="1:35" ht="15">
      <c r="A96" s="2" t="s">
        <v>22</v>
      </c>
      <c r="B96" s="15"/>
      <c r="C96" s="15"/>
      <c r="D96" s="15"/>
      <c r="E96" s="15"/>
      <c r="F96" s="15"/>
      <c r="G96" s="15"/>
      <c r="H96" s="15"/>
      <c r="I96" s="15"/>
      <c r="J96" s="4"/>
      <c r="K96" s="6"/>
      <c r="M96" s="2" t="s">
        <v>22</v>
      </c>
      <c r="N96" s="15"/>
      <c r="O96" s="15"/>
      <c r="P96" s="15"/>
      <c r="Q96" s="15"/>
      <c r="R96" s="15"/>
      <c r="S96" s="15"/>
      <c r="T96" s="15"/>
      <c r="U96" s="15"/>
      <c r="V96" s="4"/>
      <c r="W96" s="6"/>
      <c r="Y96" s="2" t="s">
        <v>22</v>
      </c>
      <c r="Z96" s="15"/>
      <c r="AA96" s="15"/>
      <c r="AB96" s="15"/>
      <c r="AC96" s="15"/>
      <c r="AD96" s="15"/>
      <c r="AE96" s="15"/>
      <c r="AF96" s="15"/>
      <c r="AG96" s="15"/>
      <c r="AH96" s="4"/>
      <c r="AI96" s="6"/>
    </row>
    <row r="98" spans="5:30" ht="12.75">
      <c r="E98" s="22" t="s">
        <v>80</v>
      </c>
      <c r="R98" s="23" t="s">
        <v>81</v>
      </c>
      <c r="AD98" s="23" t="s">
        <v>82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84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85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9">
        <f>AI69+AI73-AI89</f>
        <v>21001.234999999997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9">
        <f>K100+K104-K120</f>
        <v>23648.979999999996</v>
      </c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W100+W104-W120</f>
        <v>26296.724999999995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872.3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872.3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872.3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K72</f>
        <v>7.11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8">
        <f>K103</f>
        <v>7.11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8">
        <f>W103</f>
        <v>7.11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6202.053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6202.053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6202.053</v>
      </c>
    </row>
    <row r="105" spans="1:35" ht="15.75">
      <c r="A105" s="2"/>
      <c r="B105" s="8" t="s">
        <v>2</v>
      </c>
      <c r="C105" s="8"/>
      <c r="D105" s="3"/>
      <c r="E105" s="3"/>
      <c r="F105" s="3"/>
      <c r="G105" s="3"/>
      <c r="H105" s="3"/>
      <c r="I105" s="3"/>
      <c r="J105" s="4"/>
      <c r="K105" s="6"/>
      <c r="M105" s="2"/>
      <c r="N105" s="8" t="s">
        <v>2</v>
      </c>
      <c r="O105" s="8"/>
      <c r="P105" s="3"/>
      <c r="Q105" s="3"/>
      <c r="R105" s="3"/>
      <c r="S105" s="3"/>
      <c r="T105" s="3"/>
      <c r="U105" s="3"/>
      <c r="V105" s="4"/>
      <c r="W105" s="6"/>
      <c r="Y105" s="2"/>
      <c r="Z105" s="8" t="s">
        <v>2</v>
      </c>
      <c r="AA105" s="8"/>
      <c r="AB105" s="3"/>
      <c r="AC105" s="3"/>
      <c r="AD105" s="3"/>
      <c r="AE105" s="3"/>
      <c r="AF105" s="3"/>
      <c r="AG105" s="3"/>
      <c r="AH105" s="4"/>
      <c r="AI105" s="6"/>
    </row>
    <row r="106" spans="1:35" ht="15.75">
      <c r="A106" s="9" t="s">
        <v>40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f>K75</f>
        <v>3271.125</v>
      </c>
      <c r="M106" s="9" t="s">
        <v>40</v>
      </c>
      <c r="N106" s="3"/>
      <c r="O106" s="3"/>
      <c r="P106" s="3"/>
      <c r="Q106" s="3"/>
      <c r="R106" s="3"/>
      <c r="S106" s="3"/>
      <c r="T106" s="3"/>
      <c r="U106" s="3"/>
      <c r="V106" s="4"/>
      <c r="W106" s="19">
        <f>K106</f>
        <v>3271.125</v>
      </c>
      <c r="Y106" s="9" t="s">
        <v>40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>
        <f>W106</f>
        <v>3271.125</v>
      </c>
    </row>
    <row r="107" spans="1:35" ht="15.75">
      <c r="A107" s="9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K76</f>
        <v>183.183</v>
      </c>
      <c r="M107" s="9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9">
        <f>K107</f>
        <v>183.183</v>
      </c>
      <c r="Y107" s="9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9">
        <f>W107</f>
        <v>183.183</v>
      </c>
    </row>
    <row r="108" spans="1:35" ht="15.75">
      <c r="A108" s="9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9"/>
      <c r="M108" s="9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9"/>
      <c r="Y108" s="9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9"/>
    </row>
    <row r="109" spans="1:35" ht="15.75">
      <c r="A109" s="9" t="s">
        <v>4</v>
      </c>
      <c r="B109" s="8"/>
      <c r="C109" s="8"/>
      <c r="D109" s="8"/>
      <c r="E109" s="8"/>
      <c r="F109" s="8"/>
      <c r="G109" s="8"/>
      <c r="H109" s="8"/>
      <c r="I109" s="3"/>
      <c r="J109" s="4"/>
      <c r="K109" s="18">
        <f>K119</f>
        <v>100</v>
      </c>
      <c r="M109" s="9" t="s">
        <v>4</v>
      </c>
      <c r="N109" s="8"/>
      <c r="O109" s="8"/>
      <c r="P109" s="8"/>
      <c r="Q109" s="8"/>
      <c r="R109" s="8"/>
      <c r="S109" s="8"/>
      <c r="T109" s="8"/>
      <c r="U109" s="3"/>
      <c r="V109" s="4"/>
      <c r="W109" s="18">
        <f>K109</f>
        <v>100</v>
      </c>
      <c r="Y109" s="9" t="s">
        <v>4</v>
      </c>
      <c r="Z109" s="8"/>
      <c r="AA109" s="8"/>
      <c r="AB109" s="8"/>
      <c r="AC109" s="8"/>
      <c r="AD109" s="8"/>
      <c r="AE109" s="8"/>
      <c r="AF109" s="8"/>
      <c r="AG109" s="3"/>
      <c r="AH109" s="4"/>
      <c r="AI109" s="18">
        <f>W109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6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6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10" t="s">
        <v>9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  <c r="M114" s="10" t="s">
        <v>9</v>
      </c>
      <c r="N114" s="11"/>
      <c r="O114" s="11"/>
      <c r="P114" s="11"/>
      <c r="Q114" s="11"/>
      <c r="R114" s="11"/>
      <c r="S114" s="11"/>
      <c r="T114" s="11"/>
      <c r="U114" s="11"/>
      <c r="V114" s="12"/>
      <c r="W114" s="6"/>
      <c r="Y114" s="10" t="s">
        <v>9</v>
      </c>
      <c r="Z114" s="11"/>
      <c r="AA114" s="11"/>
      <c r="AB114" s="11"/>
      <c r="AC114" s="11"/>
      <c r="AD114" s="11"/>
      <c r="AE114" s="11"/>
      <c r="AF114" s="11"/>
      <c r="AG114" s="11"/>
      <c r="AH114" s="12"/>
      <c r="AI114" s="6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6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6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10" t="s">
        <v>12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6"/>
      <c r="M117" s="10" t="s">
        <v>12</v>
      </c>
      <c r="N117" s="11"/>
      <c r="O117" s="11"/>
      <c r="P117" s="11"/>
      <c r="Q117" s="11"/>
      <c r="R117" s="11"/>
      <c r="S117" s="11"/>
      <c r="T117" s="11"/>
      <c r="U117" s="11"/>
      <c r="V117" s="12"/>
      <c r="W117" s="6"/>
      <c r="Y117" s="10" t="s">
        <v>12</v>
      </c>
      <c r="Z117" s="11"/>
      <c r="AA117" s="11"/>
      <c r="AB117" s="11"/>
      <c r="AC117" s="11"/>
      <c r="AD117" s="11"/>
      <c r="AE117" s="11"/>
      <c r="AF117" s="11"/>
      <c r="AG117" s="11"/>
      <c r="AH117" s="12"/>
      <c r="AI117" s="6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6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6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6"/>
    </row>
    <row r="119" spans="1:35" ht="15">
      <c r="A119" s="2" t="s">
        <v>92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100</v>
      </c>
      <c r="M119" s="2" t="s">
        <v>92</v>
      </c>
      <c r="N119" s="3"/>
      <c r="O119" s="3"/>
      <c r="P119" s="3"/>
      <c r="Q119" s="3"/>
      <c r="R119" s="3"/>
      <c r="S119" s="3"/>
      <c r="T119" s="3"/>
      <c r="U119" s="3"/>
      <c r="V119" s="4"/>
      <c r="W119" s="6">
        <v>100</v>
      </c>
      <c r="Y119" s="2" t="s">
        <v>92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6">
        <f>W119</f>
        <v>100</v>
      </c>
    </row>
    <row r="120" spans="1:35" ht="15">
      <c r="A120" s="10" t="s">
        <v>15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9">
        <f>K106+K107+K109</f>
        <v>3554.308</v>
      </c>
      <c r="M120" s="10" t="s">
        <v>15</v>
      </c>
      <c r="N120" s="11"/>
      <c r="O120" s="11"/>
      <c r="P120" s="11"/>
      <c r="Q120" s="11"/>
      <c r="R120" s="11"/>
      <c r="S120" s="11"/>
      <c r="T120" s="11"/>
      <c r="U120" s="11"/>
      <c r="V120" s="12"/>
      <c r="W120" s="19">
        <f>W106+W107+W109</f>
        <v>3554.308</v>
      </c>
      <c r="Y120" s="10" t="s">
        <v>15</v>
      </c>
      <c r="Z120" s="11"/>
      <c r="AA120" s="11"/>
      <c r="AB120" s="11"/>
      <c r="AC120" s="11"/>
      <c r="AD120" s="11"/>
      <c r="AE120" s="11"/>
      <c r="AF120" s="11"/>
      <c r="AG120" s="11"/>
      <c r="AH120" s="12"/>
      <c r="AI120" s="19">
        <f>AI106+AI107+AI109</f>
        <v>3554.308</v>
      </c>
    </row>
    <row r="121" spans="1:35" ht="15.75">
      <c r="A121" s="13"/>
      <c r="B121" s="8" t="s">
        <v>16</v>
      </c>
      <c r="C121" s="14"/>
      <c r="D121" s="14"/>
      <c r="E121" s="15"/>
      <c r="F121" s="15"/>
      <c r="G121" s="15"/>
      <c r="H121" s="15"/>
      <c r="I121" s="15"/>
      <c r="J121" s="4"/>
      <c r="K121" s="6"/>
      <c r="M121" s="13"/>
      <c r="N121" s="8" t="s">
        <v>16</v>
      </c>
      <c r="O121" s="14"/>
      <c r="P121" s="14"/>
      <c r="Q121" s="15"/>
      <c r="R121" s="15"/>
      <c r="S121" s="15"/>
      <c r="T121" s="15"/>
      <c r="U121" s="15"/>
      <c r="V121" s="4"/>
      <c r="W121" s="6"/>
      <c r="Y121" s="13"/>
      <c r="Z121" s="8" t="s">
        <v>16</v>
      </c>
      <c r="AA121" s="14"/>
      <c r="AB121" s="14"/>
      <c r="AC121" s="15"/>
      <c r="AD121" s="15"/>
      <c r="AE121" s="15"/>
      <c r="AF121" s="15"/>
      <c r="AG121" s="15"/>
      <c r="AH121" s="4"/>
      <c r="AI121" s="6"/>
    </row>
    <row r="122" spans="1:35" ht="15">
      <c r="A122" s="2" t="s">
        <v>17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17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17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18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  <c r="M123" s="2" t="s">
        <v>18</v>
      </c>
      <c r="N123" s="15"/>
      <c r="O123" s="15"/>
      <c r="P123" s="15"/>
      <c r="Q123" s="15"/>
      <c r="R123" s="15"/>
      <c r="S123" s="15"/>
      <c r="T123" s="15"/>
      <c r="U123" s="15"/>
      <c r="V123" s="4"/>
      <c r="W123" s="7"/>
      <c r="Y123" s="2" t="s">
        <v>18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7"/>
    </row>
    <row r="124" spans="1:35" ht="15">
      <c r="A124" s="2" t="s">
        <v>19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  <c r="M124" s="2" t="s">
        <v>19</v>
      </c>
      <c r="N124" s="15"/>
      <c r="O124" s="15"/>
      <c r="P124" s="15"/>
      <c r="Q124" s="15"/>
      <c r="R124" s="15"/>
      <c r="S124" s="15"/>
      <c r="T124" s="15"/>
      <c r="U124" s="15"/>
      <c r="V124" s="4"/>
      <c r="W124" s="7"/>
      <c r="Y124" s="2" t="s">
        <v>19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7"/>
    </row>
    <row r="125" spans="1:35" ht="15">
      <c r="A125" s="2" t="s">
        <v>20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20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20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6" spans="1:35" ht="15">
      <c r="A126" s="2" t="s">
        <v>21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  <c r="M126" s="2" t="s">
        <v>21</v>
      </c>
      <c r="N126" s="15"/>
      <c r="O126" s="15"/>
      <c r="P126" s="15"/>
      <c r="Q126" s="15"/>
      <c r="R126" s="15"/>
      <c r="S126" s="15"/>
      <c r="T126" s="15"/>
      <c r="U126" s="15"/>
      <c r="V126" s="4"/>
      <c r="W126" s="6"/>
      <c r="Y126" s="2" t="s">
        <v>21</v>
      </c>
      <c r="Z126" s="15"/>
      <c r="AA126" s="15"/>
      <c r="AB126" s="15"/>
      <c r="AC126" s="15"/>
      <c r="AD126" s="15"/>
      <c r="AE126" s="15"/>
      <c r="AF126" s="15"/>
      <c r="AG126" s="15"/>
      <c r="AH126" s="4"/>
      <c r="AI126" s="6"/>
    </row>
    <row r="127" spans="1:35" ht="15">
      <c r="A127" s="2" t="s">
        <v>22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  <c r="M127" s="2" t="s">
        <v>22</v>
      </c>
      <c r="N127" s="15"/>
      <c r="O127" s="15"/>
      <c r="P127" s="15"/>
      <c r="Q127" s="15"/>
      <c r="R127" s="15"/>
      <c r="S127" s="15"/>
      <c r="T127" s="15"/>
      <c r="U127" s="15"/>
      <c r="V127" s="4"/>
      <c r="W127" s="6"/>
      <c r="Y127" s="2" t="s">
        <v>22</v>
      </c>
      <c r="Z127" s="15"/>
      <c r="AA127" s="15"/>
      <c r="AB127" s="15"/>
      <c r="AC127" s="15"/>
      <c r="AD127" s="15"/>
      <c r="AE127" s="15"/>
      <c r="AF127" s="15"/>
      <c r="AG127" s="15"/>
      <c r="AH127" s="4"/>
      <c r="AI127" s="6"/>
    </row>
    <row r="129" ht="12.75">
      <c r="AI129" s="20">
        <f>AI100+AI104-AI120</f>
        <v>28944.469999999994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2014-02-07T06:31:58Z</cp:lastPrinted>
  <dcterms:created xsi:type="dcterms:W3CDTF">2012-04-11T04:13:08Z</dcterms:created>
  <dcterms:modified xsi:type="dcterms:W3CDTF">2014-02-07T06:32:00Z</dcterms:modified>
  <cp:category/>
  <cp:version/>
  <cp:contentType/>
  <cp:contentStatus/>
</cp:coreProperties>
</file>