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<sst xmlns="http://schemas.openxmlformats.org/spreadsheetml/2006/main" count="684" uniqueCount="103">
  <si>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</si>
  <si>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</si>
  <si>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</si>
  <si>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</si>
  <si>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</si>
  <si>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</si>
  <si>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</si>
  <si>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</si>
  <si>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</si>
  <si>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</si>
  <si>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</si>
  <si>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</si>
  <si>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</si>
  <si>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</si>
  <si>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</si>
  <si>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</si>
  <si>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</si>
  <si>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</si>
  <si>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</si>
  <si>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</si>
  <si>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</si>
  <si>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</si>
  <si>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</si>
  <si>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</si>
  <si>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</si>
  <si>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</si>
  <si>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</si>
  <si>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</si>
  <si>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</si>
  <si>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март 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</si>
  <si>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</si>
  <si>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</si>
  <si>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</si>
  <si>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</si>
  <si>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</si>
  <si>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</si>
  <si>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</si>
  <si>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</si>
  <si>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</si>
  <si>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</si>
  <si>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</si>
  <si>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</si>
  <si>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</si>
  <si>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</si>
  <si>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</si>
  <si>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</si>
  <si>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</si>
  <si>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5.начислено за 3 квартал 2013г. 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</si>
  <si>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</si>
  <si>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</si>
  <si>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</si>
  <si>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</si>
  <si>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</si>
  <si>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</si>
  <si>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</si>
  <si>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01.07.2012г.</t>
  </si>
  <si>
    <t>6. задолженность за собственниками на 01.10.2013г.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</si>
  <si>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</si>
  <si>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</si>
  <si>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</si>
  <si>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</si>
  <si>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</si>
  <si>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</si>
  <si>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</si>
  <si>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</si>
  <si>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</si>
  <si>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коммунальным услугам жилого дома № 28  уд. Пушкари  за январь 2013г.</t>
  </si>
  <si>
    <t>коммунальным услугам жилого дома № 28  уд. Пушкари  за февраль 2013г.</t>
  </si>
  <si>
    <t xml:space="preserve">6.начислено за февраль  2013г. </t>
  </si>
  <si>
    <t>коммунальным услугам жилого дома № 28  уд. Пушкари  за март 2013г.</t>
  </si>
  <si>
    <t>коммунальным услугам жилого дома № 28  уд. Пушкари  за апрель 2013г.</t>
  </si>
  <si>
    <t>коммунальным услугам жилого дома № 28  уд. Пушкари  за май 2013г.</t>
  </si>
  <si>
    <t xml:space="preserve">6.начислено за май 2013г. </t>
  </si>
  <si>
    <t>коммунальным услугам жилого дома № 28  уд. Пушкари  за июнь 2013г.</t>
  </si>
  <si>
    <t xml:space="preserve">6.начислено за июнь 2013г. </t>
  </si>
  <si>
    <t>коммунальным услугам жилого дома № 28  уд. Пушкари  за июль 2013г.</t>
  </si>
  <si>
    <t xml:space="preserve">6.начислено за июль  2013г. </t>
  </si>
  <si>
    <t>коммунальным услугам жилого дома № 28  уд. Пушкари  за август 2013г.</t>
  </si>
  <si>
    <t xml:space="preserve">6.начислено за август 2013г. </t>
  </si>
  <si>
    <t>коммунальным услугам жилого дома № 28  уд. Пушкари  за сентябрь 2013г.</t>
  </si>
  <si>
    <t>коммунальным услугам жилого дома № 28  уд. Пушкари  за октябрь 2013г.</t>
  </si>
  <si>
    <t xml:space="preserve">6.начислено за октябрь  2013г. </t>
  </si>
  <si>
    <t>коммунальным услугам жилого дома № 28  уд. Пушкари  за ноябрь 2013г.</t>
  </si>
  <si>
    <t xml:space="preserve">6.начислено за аноябрь2013г. </t>
  </si>
  <si>
    <t>коммунальным услугам жилого дома № 28  уд. Пушкари  за декабрь 2013г.</t>
  </si>
  <si>
    <t>2. Остаток денежных средств по содержанию и текущему ремонту жилого дома на 01.123.2013г.</t>
  </si>
  <si>
    <t>коммунальным услугам жилого дома № 32 д. Пушкари за 1 квартал 2013г.</t>
  </si>
  <si>
    <t>коммунальным услугам жилого дома № 32 д. Пушкари за 2 квартал 2012г.</t>
  </si>
  <si>
    <t>коммунальным услугам жилого дома № 32 д. Пушкари за 3 квартал 2013г.</t>
  </si>
  <si>
    <t>коммунальным услугам жилого дома № 32  д. Пушкари за 4 квартал 2013г.</t>
  </si>
  <si>
    <t>коммунальным услугам жилого дома № 32  д. Пушкари  за январь 2013г.</t>
  </si>
  <si>
    <t>коммунальным услугам жилого дома № 32  д. Пушкари  за февраль 2013г.</t>
  </si>
  <si>
    <t>коммунальным услугам жилого дома № 32 д. Пушкари  за март 2013г.</t>
  </si>
  <si>
    <t>коммунальным услугам жилого дома № 32  д. Пушкари  за июнь 2013г.</t>
  </si>
  <si>
    <t>коммунальным услугам жилого дома № 32  д. Пушкари  за май 2013г.</t>
  </si>
  <si>
    <t>коммунальным услугам жилого дома № 32  д. Пушкари  за апрель 2013г.</t>
  </si>
  <si>
    <t>коммунальным услугам жилого дома № 32  д. Пушкари  за июль 2013г.</t>
  </si>
  <si>
    <t>коммунальным услугам жилого дома № 32  д. Пушкари  за август 2013г.</t>
  </si>
  <si>
    <t>коммунальным услугам жилого дома № 32  д. Пушкари  за сентябрь 2013г.</t>
  </si>
  <si>
    <t>коммунальным услугам жилого дома № 32  д. Пушкари  за декабрь 2013г.</t>
  </si>
  <si>
    <t>коммунальным услугам жилого дома № 32  д. Пушкари  за ноябрь 2013г.</t>
  </si>
  <si>
    <t>коммунальным услугам жилого дома № 32  д. Пушкари  за октябрь 2013г.</t>
  </si>
  <si>
    <t>5. задолженность за собственникамина 01.01.2014г. За электроэнергию на освещение МОП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</si>
</sst>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79">
      <selection activeCell="O115" sqref="O11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19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>
        <v>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217.6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5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>
        <f>K6*7.46*3</f>
        <v>4869.888</v>
      </c>
    </row>
    <row r="9" spans="1:11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5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4"/>
    </row>
    <row r="11" spans="1:11" ht="15.75">
      <c r="A11" s="8" t="s">
        <v>46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K6*3.75*3</f>
        <v>2448</v>
      </c>
    </row>
    <row r="12" spans="1:11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K6*0.21*3</f>
        <v>137.088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>
        <f>K18</f>
        <v>1221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1221</v>
      </c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K11+K12+K14</f>
        <v>3806.088</v>
      </c>
    </row>
    <row r="27" spans="1:9" ht="15">
      <c r="A27" s="1"/>
      <c r="B27" s="1" t="s">
        <v>19</v>
      </c>
      <c r="C27" s="1"/>
      <c r="D27" s="1"/>
      <c r="E27" s="1"/>
      <c r="F27" s="1"/>
      <c r="G27" s="1"/>
      <c r="H27" s="1"/>
      <c r="I27" s="1"/>
    </row>
    <row r="28" spans="1:9" ht="15">
      <c r="A28" s="1"/>
      <c r="B28" s="1" t="s">
        <v>87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11" ht="15">
      <c r="A30" s="2" t="s">
        <v>16</v>
      </c>
      <c r="B30" s="3"/>
      <c r="C30" s="3"/>
      <c r="D30" s="3"/>
      <c r="E30" s="3"/>
      <c r="F30" s="3"/>
      <c r="G30" s="3"/>
      <c r="H30" s="3"/>
      <c r="I30" s="3"/>
      <c r="J30" s="4"/>
      <c r="K30" s="13"/>
    </row>
    <row r="31" spans="1:12" ht="15">
      <c r="A31" s="2" t="s">
        <v>17</v>
      </c>
      <c r="B31" s="3"/>
      <c r="C31" s="3"/>
      <c r="D31" s="3"/>
      <c r="E31" s="3"/>
      <c r="F31" s="3"/>
      <c r="G31" s="3"/>
      <c r="H31" s="3"/>
      <c r="I31" s="3"/>
      <c r="J31" s="4"/>
      <c r="K31" s="13">
        <f>K8-K25</f>
        <v>1063.7999999999997</v>
      </c>
      <c r="L31" s="16"/>
    </row>
    <row r="32" spans="1:11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f>K6</f>
        <v>217.6</v>
      </c>
    </row>
    <row r="33" spans="1:11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f>K7</f>
        <v>5</v>
      </c>
    </row>
    <row r="34" spans="1:11" ht="15">
      <c r="A34" s="2" t="s">
        <v>18</v>
      </c>
      <c r="B34" s="3"/>
      <c r="C34" s="3"/>
      <c r="D34" s="3"/>
      <c r="E34" s="3"/>
      <c r="F34" s="3"/>
      <c r="G34" s="3"/>
      <c r="H34" s="3"/>
      <c r="I34" s="3"/>
      <c r="J34" s="4"/>
      <c r="K34" s="15">
        <f>K8</f>
        <v>4869.888</v>
      </c>
    </row>
    <row r="35" spans="1:11" ht="15">
      <c r="A35" s="2" t="s">
        <v>55</v>
      </c>
      <c r="B35" s="3"/>
      <c r="C35" s="3"/>
      <c r="D35" s="3"/>
      <c r="E35" s="3"/>
      <c r="F35" s="3"/>
      <c r="G35" s="3"/>
      <c r="H35" s="3"/>
      <c r="I35" s="3"/>
      <c r="J35" s="4"/>
      <c r="K35" s="15"/>
    </row>
    <row r="36" spans="1:11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14"/>
    </row>
    <row r="37" spans="1:11" ht="15.75">
      <c r="A37" s="8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K11</f>
        <v>2448</v>
      </c>
    </row>
    <row r="38" spans="1:11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K12</f>
        <v>137.088</v>
      </c>
    </row>
    <row r="39" spans="1:11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</row>
    <row r="40" spans="1:11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5"/>
    </row>
    <row r="41" spans="1:11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</row>
    <row r="42" spans="1:11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</row>
    <row r="43" spans="1:11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</row>
    <row r="46" spans="1:11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K37+K38+K39+K40</f>
        <v>2585.088</v>
      </c>
    </row>
    <row r="53" spans="1:9" ht="15">
      <c r="A53" s="1"/>
      <c r="B53" s="1" t="s">
        <v>19</v>
      </c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88</v>
      </c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3"/>
    </row>
    <row r="57" spans="1:12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K31+K34-K51</f>
        <v>3348.6</v>
      </c>
      <c r="L57" s="16"/>
    </row>
    <row r="58" spans="1:11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f>K32</f>
        <v>217.6</v>
      </c>
    </row>
    <row r="59" spans="1:11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5</v>
      </c>
    </row>
    <row r="60" spans="1:11" ht="15">
      <c r="A60" s="2" t="s">
        <v>47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4869.888</v>
      </c>
    </row>
    <row r="61" spans="1:11" ht="15">
      <c r="A61" s="2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/>
    </row>
    <row r="62" spans="1:11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14"/>
    </row>
    <row r="63" spans="1:11" ht="15.75">
      <c r="A63" s="8" t="s">
        <v>46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2448</v>
      </c>
    </row>
    <row r="64" spans="1:11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137.088</v>
      </c>
    </row>
    <row r="65" spans="1:11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5"/>
    </row>
    <row r="67" spans="1:11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</row>
    <row r="72" spans="1:11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K63+K64+K66</f>
        <v>2585.088</v>
      </c>
    </row>
    <row r="79" spans="1:9" ht="15">
      <c r="A79" s="1"/>
      <c r="B79" s="1" t="s">
        <v>19</v>
      </c>
      <c r="C79" s="1"/>
      <c r="D79" s="1"/>
      <c r="E79" s="1"/>
      <c r="F79" s="1"/>
      <c r="G79" s="1"/>
      <c r="H79" s="1"/>
      <c r="I79" s="1"/>
    </row>
    <row r="80" spans="1:9" ht="15">
      <c r="A80" s="1"/>
      <c r="B80" s="1" t="s">
        <v>89</v>
      </c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11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3"/>
    </row>
    <row r="83" spans="1:11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K57+K60-K77</f>
        <v>5633.4</v>
      </c>
    </row>
    <row r="84" spans="1:11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217.6</v>
      </c>
    </row>
    <row r="85" spans="1:11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5</v>
      </c>
    </row>
    <row r="86" spans="1:11" ht="15">
      <c r="A86" s="2" t="s">
        <v>57</v>
      </c>
      <c r="B86" s="3"/>
      <c r="C86" s="3"/>
      <c r="D86" s="3"/>
      <c r="E86" s="3"/>
      <c r="F86" s="3"/>
      <c r="G86" s="3"/>
      <c r="H86" s="3"/>
      <c r="I86" s="3"/>
      <c r="J86" s="4"/>
      <c r="K86" s="15">
        <f>K84*7.46*3</f>
        <v>4869.888</v>
      </c>
    </row>
    <row r="87" spans="1:11" ht="15">
      <c r="A87" s="2" t="s">
        <v>58</v>
      </c>
      <c r="B87" s="3"/>
      <c r="C87" s="3"/>
      <c r="D87" s="3"/>
      <c r="E87" s="3"/>
      <c r="F87" s="3"/>
      <c r="G87" s="3"/>
      <c r="H87" s="3"/>
      <c r="I87" s="3"/>
      <c r="J87" s="4"/>
      <c r="K87" s="15"/>
    </row>
    <row r="88" spans="1:11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14"/>
    </row>
    <row r="89" spans="1:11" ht="15.75">
      <c r="A89" s="8" t="s">
        <v>46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K84*3.75*3</f>
        <v>2448</v>
      </c>
    </row>
    <row r="90" spans="1:11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K84*0.21*3</f>
        <v>137.088</v>
      </c>
    </row>
    <row r="91" spans="1:11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5"/>
    </row>
    <row r="93" spans="1:11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</row>
    <row r="94" spans="1:11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</row>
    <row r="95" spans="1:11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</row>
    <row r="96" spans="1:11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</row>
    <row r="97" spans="1:11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</row>
    <row r="98" spans="1:14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N98" s="17"/>
    </row>
    <row r="99" spans="1:11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</row>
    <row r="101" spans="1:11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6"/>
    </row>
    <row r="103" spans="1:11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2585.088</v>
      </c>
    </row>
    <row r="105" spans="1:11" ht="15">
      <c r="A105" s="19" t="s">
        <v>59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>
        <f>K86*4</f>
        <v>19479.552</v>
      </c>
    </row>
    <row r="106" spans="1:11" ht="15">
      <c r="A106" s="20" t="s">
        <v>60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15">
        <f>K77+K51+K25+K103</f>
        <v>11561.352</v>
      </c>
    </row>
    <row r="107" spans="1:11" ht="15">
      <c r="A107" s="19" t="s">
        <v>61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5"/>
    </row>
    <row r="108" spans="1:11" ht="15.75">
      <c r="A108" s="8" t="s">
        <v>46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5">
        <f>K89*4</f>
        <v>9792</v>
      </c>
    </row>
    <row r="109" spans="1:11" ht="15.75">
      <c r="A109" s="8" t="s">
        <v>31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5">
        <f>K90*4</f>
        <v>548.352</v>
      </c>
    </row>
    <row r="110" spans="1:11" ht="15.75">
      <c r="A110" s="22" t="s">
        <v>3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15"/>
    </row>
    <row r="111" spans="1:11" ht="15.75">
      <c r="A111" s="22" t="s">
        <v>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15">
        <v>1221</v>
      </c>
    </row>
    <row r="112" spans="1:11" ht="15">
      <c r="A112" s="2" t="s">
        <v>62</v>
      </c>
      <c r="B112" s="3"/>
      <c r="C112" s="3"/>
      <c r="D112" s="3"/>
      <c r="E112" s="3"/>
      <c r="F112" s="3"/>
      <c r="G112" s="3"/>
      <c r="H112" s="3"/>
      <c r="I112" s="3"/>
      <c r="J112" s="12"/>
      <c r="K112" s="14"/>
    </row>
    <row r="113" spans="1:13" ht="15">
      <c r="A113" s="2" t="s">
        <v>63</v>
      </c>
      <c r="B113" s="3"/>
      <c r="C113" s="3"/>
      <c r="D113" s="3"/>
      <c r="E113" s="3"/>
      <c r="F113" s="3"/>
      <c r="G113" s="3"/>
      <c r="H113" s="3"/>
      <c r="I113" s="3"/>
      <c r="J113" s="12"/>
      <c r="K113" s="15">
        <v>7918</v>
      </c>
      <c r="L113" s="17"/>
      <c r="M113" s="17"/>
    </row>
    <row r="114" spans="1:11" ht="15">
      <c r="A114" s="2" t="s">
        <v>64</v>
      </c>
      <c r="B114" s="3"/>
      <c r="C114" s="3"/>
      <c r="D114" s="3"/>
      <c r="E114" s="3"/>
      <c r="F114" s="3"/>
      <c r="G114" s="3"/>
      <c r="H114" s="3"/>
      <c r="I114" s="3"/>
      <c r="J114" s="12"/>
      <c r="K114" s="14">
        <v>5182.11</v>
      </c>
    </row>
    <row r="115" spans="1:11" ht="15">
      <c r="A115" s="2" t="s">
        <v>65</v>
      </c>
      <c r="B115" s="3"/>
      <c r="C115" s="3"/>
      <c r="D115" s="3"/>
      <c r="E115" s="3"/>
      <c r="F115" s="3"/>
      <c r="G115" s="3"/>
      <c r="H115" s="3"/>
      <c r="I115" s="3"/>
      <c r="J115" s="12"/>
      <c r="K115" s="14">
        <v>1749.81</v>
      </c>
    </row>
    <row r="116" spans="1:11" ht="15">
      <c r="A116" s="2" t="s">
        <v>102</v>
      </c>
      <c r="B116" s="3"/>
      <c r="C116" s="3"/>
      <c r="D116" s="3"/>
      <c r="E116" s="3"/>
      <c r="F116" s="3"/>
      <c r="G116" s="3"/>
      <c r="H116" s="3"/>
      <c r="I116" s="3"/>
      <c r="J116" s="12"/>
      <c r="K116" s="14">
        <v>2329.15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73">
      <selection activeCell="AH112" sqref="AH112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19</v>
      </c>
      <c r="C1" s="1"/>
      <c r="D1" s="1"/>
      <c r="E1" s="1"/>
      <c r="F1" s="1"/>
      <c r="G1" s="1"/>
      <c r="H1" s="1"/>
      <c r="I1" s="1"/>
      <c r="M1" s="1"/>
      <c r="N1" s="1" t="s">
        <v>19</v>
      </c>
      <c r="O1" s="1"/>
      <c r="P1" s="1"/>
      <c r="Q1" s="1"/>
      <c r="R1" s="1"/>
      <c r="S1" s="1"/>
      <c r="T1" s="1"/>
      <c r="U1" s="1"/>
      <c r="Y1" s="1"/>
      <c r="Z1" s="1" t="s">
        <v>19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90</v>
      </c>
      <c r="C2" s="1"/>
      <c r="D2" s="1"/>
      <c r="E2" s="1"/>
      <c r="F2" s="1"/>
      <c r="G2" s="1"/>
      <c r="H2" s="1"/>
      <c r="I2" s="1"/>
      <c r="M2" s="1"/>
      <c r="N2" s="1" t="s">
        <v>91</v>
      </c>
      <c r="O2" s="1"/>
      <c r="P2" s="1"/>
      <c r="Q2" s="1"/>
      <c r="R2" s="1"/>
      <c r="S2" s="1"/>
      <c r="T2" s="1"/>
      <c r="U2" s="1"/>
      <c r="Y2" s="1"/>
      <c r="Z2" s="1" t="s">
        <v>92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23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24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25</v>
      </c>
      <c r="N5" s="3"/>
      <c r="O5" s="3"/>
      <c r="P5" s="3"/>
      <c r="Q5" s="3"/>
      <c r="R5" s="3"/>
      <c r="S5" s="3"/>
      <c r="T5" s="3"/>
      <c r="U5" s="3"/>
      <c r="V5" s="4"/>
      <c r="W5" s="15">
        <f>K9-K25</f>
        <v>761.6</v>
      </c>
      <c r="X5" s="17"/>
      <c r="Y5" s="2" t="s">
        <v>26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302.2000000000003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217.6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217.6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217.6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5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5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v>5</v>
      </c>
    </row>
    <row r="8" spans="1:35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4">
        <v>7.46</v>
      </c>
      <c r="M8" s="2" t="s">
        <v>27</v>
      </c>
      <c r="N8" s="3"/>
      <c r="O8" s="3"/>
      <c r="P8" s="3"/>
      <c r="Q8" s="3"/>
      <c r="R8" s="3"/>
      <c r="S8" s="3"/>
      <c r="T8" s="3"/>
      <c r="U8" s="3"/>
      <c r="V8" s="4"/>
      <c r="W8" s="14">
        <v>7.46</v>
      </c>
      <c r="Y8" s="2" t="s">
        <v>27</v>
      </c>
      <c r="Z8" s="3"/>
      <c r="AA8" s="3"/>
      <c r="AB8" s="3"/>
      <c r="AC8" s="3"/>
      <c r="AD8" s="3"/>
      <c r="AE8" s="3"/>
      <c r="AF8" s="3"/>
      <c r="AG8" s="3"/>
      <c r="AH8" s="4"/>
      <c r="AI8" s="14">
        <v>7.46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1623.296</v>
      </c>
      <c r="M9" s="2" t="s">
        <v>68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1623.296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1623.296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816</v>
      </c>
      <c r="M11" s="8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W6*3.75</f>
        <v>816</v>
      </c>
      <c r="Y11" s="8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AI6*3.75</f>
        <v>816</v>
      </c>
    </row>
    <row r="12" spans="1:35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45.696</v>
      </c>
      <c r="M12" s="8" t="s">
        <v>31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45.696</v>
      </c>
      <c r="Y12" s="8" t="s">
        <v>31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45.696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5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5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4">
        <f>W18</f>
        <v>1221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4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1221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</f>
        <v>861.696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5">
        <f>W11+W12+W14</f>
        <v>2082.696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5">
        <f>AI11+AI12</f>
        <v>861.696</v>
      </c>
    </row>
    <row r="27" spans="1:33" ht="15">
      <c r="A27" s="1"/>
      <c r="B27" s="1" t="s">
        <v>19</v>
      </c>
      <c r="C27" s="1"/>
      <c r="D27" s="1"/>
      <c r="E27" s="1"/>
      <c r="F27" s="1"/>
      <c r="G27" s="1"/>
      <c r="H27" s="1"/>
      <c r="I27" s="1"/>
      <c r="M27" s="1"/>
      <c r="N27" s="1" t="s">
        <v>19</v>
      </c>
      <c r="O27" s="1"/>
      <c r="P27" s="1"/>
      <c r="Q27" s="1"/>
      <c r="R27" s="1"/>
      <c r="S27" s="1"/>
      <c r="T27" s="1"/>
      <c r="U27" s="1"/>
      <c r="Y27" s="1"/>
      <c r="Z27" s="1" t="s">
        <v>19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95</v>
      </c>
      <c r="C28" s="1"/>
      <c r="D28" s="1"/>
      <c r="E28" s="1"/>
      <c r="F28" s="1"/>
      <c r="G28" s="1"/>
      <c r="H28" s="1"/>
      <c r="I28" s="1"/>
      <c r="M28" s="1"/>
      <c r="N28" s="1" t="s">
        <v>94</v>
      </c>
      <c r="O28" s="1"/>
      <c r="P28" s="1"/>
      <c r="Q28" s="1"/>
      <c r="R28" s="1"/>
      <c r="S28" s="1"/>
      <c r="T28" s="1"/>
      <c r="U28" s="1"/>
      <c r="Y28" s="1"/>
      <c r="Z28" s="1" t="s">
        <v>93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8"/>
      <c r="M30" s="2" t="s">
        <v>35</v>
      </c>
      <c r="N30" s="3"/>
      <c r="O30" s="3"/>
      <c r="P30" s="3"/>
      <c r="Q30" s="3"/>
      <c r="R30" s="3"/>
      <c r="S30" s="3"/>
      <c r="T30" s="3"/>
      <c r="U30" s="3"/>
      <c r="V30" s="4"/>
      <c r="W30" s="18"/>
      <c r="Y30" s="2" t="s">
        <v>37</v>
      </c>
      <c r="Z30" s="3"/>
      <c r="AA30" s="3"/>
      <c r="AB30" s="3"/>
      <c r="AC30" s="3"/>
      <c r="AD30" s="3"/>
      <c r="AE30" s="3"/>
      <c r="AF30" s="3"/>
      <c r="AG30" s="3"/>
      <c r="AH30" s="4"/>
      <c r="AI30" s="18"/>
    </row>
    <row r="31" spans="1:35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5">
        <f>AI5+AI9-AI25</f>
        <v>1063.8000000000002</v>
      </c>
      <c r="M31" s="2" t="s">
        <v>36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K31+K35-K51</f>
        <v>1825.4000000000005</v>
      </c>
      <c r="Y31" s="2" t="s">
        <v>38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W31+W35-W51</f>
        <v>2587.000000000001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v>217.6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3">
        <v>217.6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v>217.6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v>5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4">
        <v>5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3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4">
        <v>7.46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4">
        <v>7.46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v>7.46</v>
      </c>
    </row>
    <row r="35" spans="1:35" ht="15">
      <c r="A35" s="2" t="s">
        <v>34</v>
      </c>
      <c r="B35" s="3"/>
      <c r="C35" s="3"/>
      <c r="D35" s="3"/>
      <c r="E35" s="3"/>
      <c r="F35" s="3"/>
      <c r="G35" s="3"/>
      <c r="H35" s="3"/>
      <c r="I35" s="3"/>
      <c r="J35" s="4"/>
      <c r="K35" s="15">
        <f>K32*K34</f>
        <v>1623.296</v>
      </c>
      <c r="M35" s="2" t="s">
        <v>72</v>
      </c>
      <c r="N35" s="3"/>
      <c r="O35" s="3"/>
      <c r="P35" s="3"/>
      <c r="Q35" s="3"/>
      <c r="R35" s="3"/>
      <c r="S35" s="3"/>
      <c r="T35" s="3"/>
      <c r="U35" s="3"/>
      <c r="V35" s="4"/>
      <c r="W35" s="15">
        <f>W32*W34</f>
        <v>1623.296</v>
      </c>
      <c r="Y35" s="2" t="s">
        <v>74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AI32*AI34</f>
        <v>1623.296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f>K32*3.75</f>
        <v>816</v>
      </c>
      <c r="M37" s="8" t="s">
        <v>30</v>
      </c>
      <c r="N37" s="3"/>
      <c r="O37" s="3"/>
      <c r="P37" s="3"/>
      <c r="Q37" s="3"/>
      <c r="R37" s="3"/>
      <c r="S37" s="3"/>
      <c r="T37" s="3"/>
      <c r="U37" s="3"/>
      <c r="V37" s="4"/>
      <c r="W37" s="15">
        <f>W32*3.75</f>
        <v>816</v>
      </c>
      <c r="Y37" s="8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AI32*3.75</f>
        <v>816</v>
      </c>
    </row>
    <row r="38" spans="1:35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K32*0.21</f>
        <v>45.696</v>
      </c>
      <c r="M38" s="8" t="s">
        <v>31</v>
      </c>
      <c r="N38" s="3"/>
      <c r="O38" s="3"/>
      <c r="P38" s="3"/>
      <c r="Q38" s="3"/>
      <c r="R38" s="3"/>
      <c r="S38" s="3"/>
      <c r="T38" s="3"/>
      <c r="U38" s="3"/>
      <c r="V38" s="4"/>
      <c r="W38" s="15">
        <f>W32*0.21</f>
        <v>45.696</v>
      </c>
      <c r="Y38" s="8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AI32*0.21</f>
        <v>45.696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5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5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4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4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4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</f>
        <v>861.696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5">
        <f>W37+W38</f>
        <v>861.696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5">
        <f>AI37+AI38</f>
        <v>861.696</v>
      </c>
    </row>
    <row r="53" spans="1:33" ht="15">
      <c r="A53" s="1"/>
      <c r="B53" s="1" t="s">
        <v>19</v>
      </c>
      <c r="C53" s="1"/>
      <c r="D53" s="1"/>
      <c r="E53" s="1"/>
      <c r="F53" s="1"/>
      <c r="G53" s="1"/>
      <c r="H53" s="1"/>
      <c r="I53" s="1"/>
      <c r="M53" s="1"/>
      <c r="N53" s="1" t="s">
        <v>19</v>
      </c>
      <c r="O53" s="1"/>
      <c r="P53" s="1"/>
      <c r="Q53" s="1"/>
      <c r="R53" s="1"/>
      <c r="S53" s="1"/>
      <c r="T53" s="1"/>
      <c r="U53" s="1"/>
      <c r="Y53" s="1"/>
      <c r="Z53" s="1" t="s">
        <v>19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96</v>
      </c>
      <c r="C54" s="1"/>
      <c r="D54" s="1"/>
      <c r="E54" s="1"/>
      <c r="F54" s="1"/>
      <c r="G54" s="1"/>
      <c r="H54" s="1"/>
      <c r="I54" s="1"/>
      <c r="M54" s="1"/>
      <c r="N54" s="1" t="s">
        <v>97</v>
      </c>
      <c r="O54" s="1"/>
      <c r="P54" s="1"/>
      <c r="Q54" s="1"/>
      <c r="R54" s="1"/>
      <c r="S54" s="1"/>
      <c r="T54" s="1"/>
      <c r="U54" s="1"/>
      <c r="Y54" s="1"/>
      <c r="Z54" s="1" t="s">
        <v>98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8"/>
      <c r="M56" s="2" t="s">
        <v>40</v>
      </c>
      <c r="N56" s="3"/>
      <c r="O56" s="3"/>
      <c r="P56" s="3"/>
      <c r="Q56" s="3"/>
      <c r="R56" s="3"/>
      <c r="S56" s="3"/>
      <c r="T56" s="3"/>
      <c r="U56" s="3"/>
      <c r="V56" s="4"/>
      <c r="W56" s="18"/>
      <c r="Y56" s="2" t="s">
        <v>41</v>
      </c>
      <c r="Z56" s="3"/>
      <c r="AA56" s="3"/>
      <c r="AB56" s="3"/>
      <c r="AC56" s="3"/>
      <c r="AD56" s="3"/>
      <c r="AE56" s="3"/>
      <c r="AF56" s="3"/>
      <c r="AG56" s="3"/>
      <c r="AH56" s="4"/>
      <c r="AI56" s="18"/>
    </row>
    <row r="57" spans="1:35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AI31+AI35-AI51</f>
        <v>3348.6000000000013</v>
      </c>
      <c r="M57" s="2" t="s">
        <v>43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K57+K61-K77</f>
        <v>4110.200000000002</v>
      </c>
      <c r="X57" s="17"/>
      <c r="Y57" s="2" t="s">
        <v>44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W57+W61-W77</f>
        <v>4871.800000000002</v>
      </c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v>217.6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3">
        <v>217.6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v>217.6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v>5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4">
        <v>5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v>3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4">
        <v>7.46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4">
        <v>7.46</v>
      </c>
      <c r="Y60" s="2" t="s">
        <v>27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v>7.46</v>
      </c>
    </row>
    <row r="61" spans="1:35" ht="15">
      <c r="A61" s="2" t="s">
        <v>76</v>
      </c>
      <c r="B61" s="3"/>
      <c r="C61" s="3"/>
      <c r="D61" s="3"/>
      <c r="E61" s="3"/>
      <c r="F61" s="3"/>
      <c r="G61" s="3"/>
      <c r="H61" s="3"/>
      <c r="I61" s="3"/>
      <c r="J61" s="4"/>
      <c r="K61" s="15">
        <f>K58*K60</f>
        <v>1623.296</v>
      </c>
      <c r="M61" s="2" t="s">
        <v>78</v>
      </c>
      <c r="N61" s="3"/>
      <c r="O61" s="3"/>
      <c r="P61" s="3"/>
      <c r="Q61" s="3"/>
      <c r="R61" s="3"/>
      <c r="S61" s="3"/>
      <c r="T61" s="3"/>
      <c r="U61" s="3"/>
      <c r="V61" s="4"/>
      <c r="W61" s="15">
        <f>W58*W60</f>
        <v>1623.296</v>
      </c>
      <c r="Y61" s="2" t="s">
        <v>45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AI58*AI60</f>
        <v>1623.296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30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K58*3.75</f>
        <v>816</v>
      </c>
      <c r="M63" s="8" t="s">
        <v>30</v>
      </c>
      <c r="N63" s="3"/>
      <c r="O63" s="3"/>
      <c r="P63" s="3"/>
      <c r="Q63" s="3"/>
      <c r="R63" s="3"/>
      <c r="S63" s="3"/>
      <c r="T63" s="3"/>
      <c r="U63" s="3"/>
      <c r="V63" s="4"/>
      <c r="W63" s="15">
        <f>W58*3.75</f>
        <v>816</v>
      </c>
      <c r="Y63" s="8" t="s">
        <v>30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AI58*3.75</f>
        <v>816</v>
      </c>
    </row>
    <row r="64" spans="1:35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K58*0.21</f>
        <v>45.696</v>
      </c>
      <c r="M64" s="8" t="s">
        <v>31</v>
      </c>
      <c r="N64" s="3"/>
      <c r="O64" s="3"/>
      <c r="P64" s="3"/>
      <c r="Q64" s="3"/>
      <c r="R64" s="3"/>
      <c r="S64" s="3"/>
      <c r="T64" s="3"/>
      <c r="U64" s="3"/>
      <c r="V64" s="4"/>
      <c r="W64" s="15">
        <f>W58*0.21</f>
        <v>45.696</v>
      </c>
      <c r="Y64" s="8" t="s">
        <v>31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AI58*0.21</f>
        <v>45.696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5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5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4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4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4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</f>
        <v>861.696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5">
        <f>W63+W64</f>
        <v>861.696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5">
        <f>AI63+AI64</f>
        <v>861.696</v>
      </c>
    </row>
    <row r="79" spans="1:33" ht="15">
      <c r="A79" s="1"/>
      <c r="B79" s="1" t="s">
        <v>19</v>
      </c>
      <c r="C79" s="1"/>
      <c r="D79" s="1"/>
      <c r="E79" s="1"/>
      <c r="F79" s="1"/>
      <c r="G79" s="1"/>
      <c r="H79" s="1"/>
      <c r="I79" s="1"/>
      <c r="M79" s="1"/>
      <c r="N79" s="1" t="s">
        <v>19</v>
      </c>
      <c r="O79" s="1"/>
      <c r="P79" s="1"/>
      <c r="Q79" s="1"/>
      <c r="R79" s="1"/>
      <c r="S79" s="1"/>
      <c r="T79" s="1"/>
      <c r="U79" s="1"/>
      <c r="Y79" s="1"/>
      <c r="Z79" s="1" t="s">
        <v>19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101</v>
      </c>
      <c r="C80" s="1"/>
      <c r="D80" s="1"/>
      <c r="E80" s="1"/>
      <c r="F80" s="1"/>
      <c r="G80" s="1"/>
      <c r="H80" s="1"/>
      <c r="I80" s="1"/>
      <c r="M80" s="1"/>
      <c r="N80" s="1" t="s">
        <v>100</v>
      </c>
      <c r="O80" s="1"/>
      <c r="P80" s="1"/>
      <c r="Q80" s="1"/>
      <c r="R80" s="1"/>
      <c r="S80" s="1"/>
      <c r="T80" s="1"/>
      <c r="U80" s="1"/>
      <c r="Y80" s="1"/>
      <c r="Z80" s="1" t="s">
        <v>99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8"/>
      <c r="M82" s="2" t="s">
        <v>49</v>
      </c>
      <c r="N82" s="3"/>
      <c r="O82" s="3"/>
      <c r="P82" s="3"/>
      <c r="Q82" s="3"/>
      <c r="R82" s="3"/>
      <c r="S82" s="3"/>
      <c r="T82" s="3"/>
      <c r="U82" s="3"/>
      <c r="V82" s="4"/>
      <c r="W82" s="18"/>
      <c r="Y82" s="2" t="s">
        <v>50</v>
      </c>
      <c r="Z82" s="3"/>
      <c r="AA82" s="3"/>
      <c r="AB82" s="3"/>
      <c r="AC82" s="3"/>
      <c r="AD82" s="3"/>
      <c r="AE82" s="3"/>
      <c r="AF82" s="3"/>
      <c r="AG82" s="3"/>
      <c r="AH82" s="4"/>
      <c r="AI82" s="18"/>
    </row>
    <row r="83" spans="1:35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AI57+AI61-AI77</f>
        <v>5633.400000000002</v>
      </c>
      <c r="M83" s="2" t="s">
        <v>52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K83+K87-K103</f>
        <v>6395.000000000003</v>
      </c>
      <c r="X83" s="17"/>
      <c r="Y83" s="2" t="s">
        <v>85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W83+W87-W103</f>
        <v>7156.600000000003</v>
      </c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217.6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3">
        <v>217.6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v>217.6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5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4">
        <v>5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v>5</v>
      </c>
    </row>
    <row r="86" spans="1:35" ht="15">
      <c r="A86" s="2" t="s">
        <v>27</v>
      </c>
      <c r="B86" s="3"/>
      <c r="C86" s="3"/>
      <c r="D86" s="3"/>
      <c r="E86" s="3"/>
      <c r="F86" s="3"/>
      <c r="G86" s="3"/>
      <c r="H86" s="3"/>
      <c r="I86" s="3"/>
      <c r="J86" s="4"/>
      <c r="K86" s="14">
        <v>7.46</v>
      </c>
      <c r="M86" s="2" t="s">
        <v>27</v>
      </c>
      <c r="N86" s="3"/>
      <c r="O86" s="3"/>
      <c r="P86" s="3"/>
      <c r="Q86" s="3"/>
      <c r="R86" s="3"/>
      <c r="S86" s="3"/>
      <c r="T86" s="3"/>
      <c r="U86" s="3"/>
      <c r="V86" s="4"/>
      <c r="W86" s="14">
        <v>7.46</v>
      </c>
      <c r="Y86" s="2" t="s">
        <v>27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v>7.46</v>
      </c>
    </row>
    <row r="87" spans="1:35" ht="15">
      <c r="A87" s="2" t="s">
        <v>81</v>
      </c>
      <c r="B87" s="3"/>
      <c r="C87" s="3"/>
      <c r="D87" s="3"/>
      <c r="E87" s="3"/>
      <c r="F87" s="3"/>
      <c r="G87" s="3"/>
      <c r="H87" s="3"/>
      <c r="I87" s="3"/>
      <c r="J87" s="4"/>
      <c r="K87" s="15">
        <f>K84*K86</f>
        <v>1623.296</v>
      </c>
      <c r="M87" s="2" t="s">
        <v>83</v>
      </c>
      <c r="N87" s="3"/>
      <c r="O87" s="3"/>
      <c r="P87" s="3"/>
      <c r="Q87" s="3"/>
      <c r="R87" s="3"/>
      <c r="S87" s="3"/>
      <c r="T87" s="3"/>
      <c r="U87" s="3"/>
      <c r="V87" s="4"/>
      <c r="W87" s="15">
        <f>W84*W86</f>
        <v>1623.296</v>
      </c>
      <c r="Y87" s="2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1623.296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30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</f>
        <v>816</v>
      </c>
      <c r="M89" s="8" t="s">
        <v>30</v>
      </c>
      <c r="N89" s="3"/>
      <c r="O89" s="3"/>
      <c r="P89" s="3"/>
      <c r="Q89" s="3"/>
      <c r="R89" s="3"/>
      <c r="S89" s="3"/>
      <c r="T89" s="3"/>
      <c r="U89" s="3"/>
      <c r="V89" s="4"/>
      <c r="W89" s="15">
        <f>W84*3.75</f>
        <v>816</v>
      </c>
      <c r="Y89" s="8" t="s">
        <v>30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AI84*3.75</f>
        <v>816</v>
      </c>
    </row>
    <row r="90" spans="1:35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</f>
        <v>45.696</v>
      </c>
      <c r="M90" s="8" t="s">
        <v>31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W84*0.21</f>
        <v>45.696</v>
      </c>
      <c r="Y90" s="8" t="s">
        <v>31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AI84*0.21</f>
        <v>45.696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5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5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4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4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4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861.696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5">
        <f>W89+W90</f>
        <v>861.696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5">
        <f>AI89+AI90</f>
        <v>861.696</v>
      </c>
    </row>
    <row r="106" ht="12.75">
      <c r="AI106" s="17">
        <f>AI83+AI87-AI103</f>
        <v>7918.200000000003</v>
      </c>
    </row>
    <row r="107" spans="1:35" ht="15.75">
      <c r="A107" s="23"/>
      <c r="B107" s="24"/>
      <c r="C107" s="24"/>
      <c r="D107" s="24"/>
      <c r="E107" s="24"/>
      <c r="F107" s="24"/>
      <c r="G107" s="24"/>
      <c r="H107" s="24"/>
      <c r="I107" s="24"/>
      <c r="J107" s="25"/>
      <c r="K107" s="26"/>
      <c r="L107" s="25"/>
      <c r="M107" s="23"/>
      <c r="N107" s="24"/>
      <c r="O107" s="24"/>
      <c r="P107" s="24"/>
      <c r="Q107" s="24"/>
      <c r="R107" s="24"/>
      <c r="S107" s="24"/>
      <c r="T107" s="24"/>
      <c r="U107" s="24"/>
      <c r="V107" s="25"/>
      <c r="W107" s="26"/>
      <c r="Y107" s="23"/>
      <c r="Z107" s="24"/>
      <c r="AA107" s="24"/>
      <c r="AB107" s="24"/>
      <c r="AC107" s="24"/>
      <c r="AD107" s="24"/>
      <c r="AE107" s="24"/>
      <c r="AF107" s="24"/>
      <c r="AG107" s="24"/>
      <c r="AH107" s="25"/>
      <c r="AI107" s="26"/>
    </row>
    <row r="108" spans="1:35" ht="15.75">
      <c r="A108" s="23"/>
      <c r="B108" s="24"/>
      <c r="C108" s="24"/>
      <c r="D108" s="24"/>
      <c r="E108" s="24"/>
      <c r="F108" s="24"/>
      <c r="G108" s="24"/>
      <c r="H108" s="24"/>
      <c r="I108" s="24"/>
      <c r="J108" s="25"/>
      <c r="K108" s="26"/>
      <c r="L108" s="25"/>
      <c r="M108" s="23"/>
      <c r="N108" s="24"/>
      <c r="O108" s="24"/>
      <c r="P108" s="24"/>
      <c r="Q108" s="24"/>
      <c r="R108" s="24"/>
      <c r="S108" s="24"/>
      <c r="T108" s="24"/>
      <c r="U108" s="24"/>
      <c r="V108" s="25"/>
      <c r="W108" s="26"/>
      <c r="Y108" s="23"/>
      <c r="Z108" s="24"/>
      <c r="AA108" s="24"/>
      <c r="AB108" s="24"/>
      <c r="AC108" s="24"/>
      <c r="AD108" s="24"/>
      <c r="AE108" s="24"/>
      <c r="AF108" s="24"/>
      <c r="AG108" s="24"/>
      <c r="AH108" s="25"/>
      <c r="AI108" s="26"/>
    </row>
    <row r="109" spans="1:35" ht="15.75">
      <c r="A109" s="23"/>
      <c r="B109" s="23"/>
      <c r="C109" s="23"/>
      <c r="D109" s="23"/>
      <c r="E109" s="23"/>
      <c r="F109" s="23"/>
      <c r="G109" s="23"/>
      <c r="H109" s="23"/>
      <c r="I109" s="24"/>
      <c r="J109" s="25"/>
      <c r="K109" s="27"/>
      <c r="L109" s="25"/>
      <c r="M109" s="23"/>
      <c r="N109" s="23"/>
      <c r="O109" s="23"/>
      <c r="P109" s="23"/>
      <c r="Q109" s="23"/>
      <c r="R109" s="23"/>
      <c r="S109" s="23"/>
      <c r="T109" s="23"/>
      <c r="U109" s="24"/>
      <c r="V109" s="25"/>
      <c r="W109" s="27"/>
      <c r="Y109" s="23"/>
      <c r="Z109" s="23"/>
      <c r="AA109" s="23"/>
      <c r="AB109" s="23"/>
      <c r="AC109" s="23"/>
      <c r="AD109" s="23"/>
      <c r="AE109" s="23"/>
      <c r="AF109" s="23"/>
      <c r="AG109" s="24"/>
      <c r="AH109" s="25"/>
      <c r="AI109" s="27"/>
    </row>
    <row r="110" spans="1:35" ht="15">
      <c r="A110" s="24"/>
      <c r="B110" s="24"/>
      <c r="C110" s="24"/>
      <c r="D110" s="24"/>
      <c r="E110" s="24"/>
      <c r="F110" s="24"/>
      <c r="G110" s="24"/>
      <c r="H110" s="24"/>
      <c r="I110" s="24"/>
      <c r="J110" s="25"/>
      <c r="K110" s="25"/>
      <c r="L110" s="25"/>
      <c r="M110" s="24"/>
      <c r="N110" s="24"/>
      <c r="O110" s="24"/>
      <c r="P110" s="24"/>
      <c r="Q110" s="24"/>
      <c r="R110" s="24"/>
      <c r="S110" s="24"/>
      <c r="T110" s="24"/>
      <c r="U110" s="24"/>
      <c r="V110" s="25"/>
      <c r="W110" s="25"/>
      <c r="Y110" s="24"/>
      <c r="Z110" s="24"/>
      <c r="AA110" s="24"/>
      <c r="AB110" s="24"/>
      <c r="AC110" s="24"/>
      <c r="AD110" s="24"/>
      <c r="AE110" s="24"/>
      <c r="AF110" s="24"/>
      <c r="AG110" s="24"/>
      <c r="AH110" s="25"/>
      <c r="AI110" s="25"/>
    </row>
    <row r="111" spans="1:35" ht="15">
      <c r="A111" s="24"/>
      <c r="B111" s="24"/>
      <c r="C111" s="24"/>
      <c r="D111" s="24"/>
      <c r="E111" s="24"/>
      <c r="F111" s="24"/>
      <c r="G111" s="24"/>
      <c r="H111" s="24"/>
      <c r="I111" s="24"/>
      <c r="J111" s="25"/>
      <c r="K111" s="25"/>
      <c r="L111" s="25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25"/>
      <c r="Y111" s="24"/>
      <c r="Z111" s="24"/>
      <c r="AA111" s="24"/>
      <c r="AB111" s="24"/>
      <c r="AC111" s="24"/>
      <c r="AD111" s="24"/>
      <c r="AE111" s="24"/>
      <c r="AF111" s="24"/>
      <c r="AG111" s="24"/>
      <c r="AH111" s="25"/>
      <c r="AI111" s="25"/>
    </row>
    <row r="112" spans="1:35" ht="15">
      <c r="A112" s="24"/>
      <c r="B112" s="24"/>
      <c r="C112" s="24"/>
      <c r="D112" s="24"/>
      <c r="E112" s="24"/>
      <c r="F112" s="24"/>
      <c r="G112" s="24"/>
      <c r="H112" s="24"/>
      <c r="I112" s="24"/>
      <c r="J112" s="25"/>
      <c r="K112" s="25"/>
      <c r="L112" s="25"/>
      <c r="M112" s="24"/>
      <c r="N112" s="24"/>
      <c r="O112" s="24"/>
      <c r="P112" s="24"/>
      <c r="Q112" s="24"/>
      <c r="R112" s="24"/>
      <c r="S112" s="24"/>
      <c r="T112" s="24"/>
      <c r="U112" s="24"/>
      <c r="V112" s="25"/>
      <c r="W112" s="25"/>
      <c r="Y112" s="24"/>
      <c r="Z112" s="24"/>
      <c r="AA112" s="24"/>
      <c r="AB112" s="24"/>
      <c r="AC112" s="24"/>
      <c r="AD112" s="24"/>
      <c r="AE112" s="24"/>
      <c r="AF112" s="24"/>
      <c r="AG112" s="24"/>
      <c r="AH112" s="25"/>
      <c r="AI112" s="25"/>
    </row>
    <row r="113" spans="1:35" ht="15">
      <c r="A113" s="24"/>
      <c r="B113" s="24"/>
      <c r="C113" s="24"/>
      <c r="D113" s="24"/>
      <c r="E113" s="24"/>
      <c r="F113" s="24"/>
      <c r="G113" s="24"/>
      <c r="H113" s="24"/>
      <c r="I113" s="24"/>
      <c r="J113" s="25"/>
      <c r="K113" s="25"/>
      <c r="L113" s="25"/>
      <c r="M113" s="24"/>
      <c r="N113" s="24"/>
      <c r="O113" s="24"/>
      <c r="P113" s="24"/>
      <c r="Q113" s="24"/>
      <c r="R113" s="24"/>
      <c r="S113" s="24"/>
      <c r="T113" s="24"/>
      <c r="U113" s="24"/>
      <c r="V113" s="25"/>
      <c r="W113" s="25"/>
      <c r="Y113" s="24"/>
      <c r="Z113" s="24"/>
      <c r="AA113" s="24"/>
      <c r="AB113" s="24"/>
      <c r="AC113" s="24"/>
      <c r="AD113" s="24"/>
      <c r="AE113" s="24"/>
      <c r="AF113" s="24"/>
      <c r="AG113" s="24"/>
      <c r="AH113" s="25"/>
      <c r="AI113" s="25"/>
    </row>
    <row r="114" spans="1:35" ht="15">
      <c r="A114" s="24"/>
      <c r="B114" s="24"/>
      <c r="C114" s="24"/>
      <c r="D114" s="24"/>
      <c r="E114" s="24"/>
      <c r="F114" s="24"/>
      <c r="G114" s="24"/>
      <c r="H114" s="24"/>
      <c r="I114" s="24"/>
      <c r="J114" s="25"/>
      <c r="K114" s="25"/>
      <c r="L114" s="25"/>
      <c r="M114" s="24"/>
      <c r="N114" s="24"/>
      <c r="O114" s="24"/>
      <c r="P114" s="24"/>
      <c r="Q114" s="24"/>
      <c r="R114" s="24"/>
      <c r="S114" s="24"/>
      <c r="T114" s="24"/>
      <c r="U114" s="24"/>
      <c r="V114" s="25"/>
      <c r="W114" s="25"/>
      <c r="Y114" s="24"/>
      <c r="Z114" s="24"/>
      <c r="AA114" s="24"/>
      <c r="AB114" s="24"/>
      <c r="AC114" s="24"/>
      <c r="AD114" s="24"/>
      <c r="AE114" s="24"/>
      <c r="AF114" s="24"/>
      <c r="AG114" s="24"/>
      <c r="AH114" s="25"/>
      <c r="AI114" s="25"/>
    </row>
    <row r="115" spans="1:35" ht="15">
      <c r="A115" s="24"/>
      <c r="B115" s="24"/>
      <c r="C115" s="24"/>
      <c r="D115" s="24"/>
      <c r="E115" s="24"/>
      <c r="F115" s="24"/>
      <c r="G115" s="24"/>
      <c r="H115" s="24"/>
      <c r="I115" s="24"/>
      <c r="J115" s="25"/>
      <c r="K115" s="25"/>
      <c r="L115" s="25"/>
      <c r="M115" s="24"/>
      <c r="N115" s="24"/>
      <c r="O115" s="24"/>
      <c r="P115" s="24"/>
      <c r="Q115" s="24"/>
      <c r="R115" s="24"/>
      <c r="S115" s="24"/>
      <c r="T115" s="24"/>
      <c r="U115" s="24"/>
      <c r="V115" s="25"/>
      <c r="W115" s="25"/>
      <c r="Y115" s="24"/>
      <c r="Z115" s="24"/>
      <c r="AA115" s="24"/>
      <c r="AB115" s="24"/>
      <c r="AC115" s="24"/>
      <c r="AD115" s="24"/>
      <c r="AE115" s="24"/>
      <c r="AF115" s="24"/>
      <c r="AG115" s="24"/>
      <c r="AH115" s="25"/>
      <c r="AI115" s="25"/>
    </row>
    <row r="116" spans="1:35" ht="15">
      <c r="A116" s="24"/>
      <c r="B116" s="24"/>
      <c r="C116" s="24"/>
      <c r="D116" s="24"/>
      <c r="E116" s="24"/>
      <c r="F116" s="24"/>
      <c r="G116" s="24"/>
      <c r="H116" s="24"/>
      <c r="I116" s="24"/>
      <c r="J116" s="25"/>
      <c r="K116" s="25"/>
      <c r="L116" s="25"/>
      <c r="M116" s="24"/>
      <c r="N116" s="24"/>
      <c r="O116" s="24"/>
      <c r="P116" s="24"/>
      <c r="Q116" s="24"/>
      <c r="R116" s="24"/>
      <c r="S116" s="24"/>
      <c r="T116" s="24"/>
      <c r="U116" s="24"/>
      <c r="V116" s="25"/>
      <c r="W116" s="25"/>
      <c r="Y116" s="24"/>
      <c r="Z116" s="24"/>
      <c r="AA116" s="24"/>
      <c r="AB116" s="24"/>
      <c r="AC116" s="24"/>
      <c r="AD116" s="24"/>
      <c r="AE116" s="24"/>
      <c r="AF116" s="24"/>
      <c r="AG116" s="24"/>
      <c r="AH116" s="25"/>
      <c r="AI116" s="25"/>
    </row>
    <row r="117" spans="1:35" ht="15">
      <c r="A117" s="24"/>
      <c r="B117" s="24"/>
      <c r="C117" s="24"/>
      <c r="D117" s="24"/>
      <c r="E117" s="24"/>
      <c r="F117" s="24"/>
      <c r="G117" s="24"/>
      <c r="H117" s="24"/>
      <c r="I117" s="24"/>
      <c r="J117" s="25"/>
      <c r="K117" s="25"/>
      <c r="L117" s="25"/>
      <c r="M117" s="24"/>
      <c r="N117" s="24"/>
      <c r="O117" s="24"/>
      <c r="P117" s="24"/>
      <c r="Q117" s="24"/>
      <c r="R117" s="24"/>
      <c r="S117" s="24"/>
      <c r="T117" s="24"/>
      <c r="U117" s="24"/>
      <c r="V117" s="25"/>
      <c r="W117" s="25"/>
      <c r="Y117" s="24"/>
      <c r="Z117" s="24"/>
      <c r="AA117" s="24"/>
      <c r="AB117" s="24"/>
      <c r="AC117" s="24"/>
      <c r="AD117" s="24"/>
      <c r="AE117" s="24"/>
      <c r="AF117" s="24"/>
      <c r="AG117" s="24"/>
      <c r="AH117" s="25"/>
      <c r="AI117" s="25"/>
    </row>
    <row r="118" spans="1:35" ht="15">
      <c r="A118" s="24"/>
      <c r="B118" s="24"/>
      <c r="C118" s="24"/>
      <c r="D118" s="24"/>
      <c r="E118" s="24"/>
      <c r="F118" s="24"/>
      <c r="G118" s="24"/>
      <c r="H118" s="24"/>
      <c r="I118" s="24"/>
      <c r="J118" s="25"/>
      <c r="K118" s="25"/>
      <c r="L118" s="25"/>
      <c r="M118" s="24"/>
      <c r="N118" s="24"/>
      <c r="O118" s="24"/>
      <c r="P118" s="24"/>
      <c r="Q118" s="24"/>
      <c r="R118" s="24"/>
      <c r="S118" s="24"/>
      <c r="T118" s="24"/>
      <c r="U118" s="24"/>
      <c r="V118" s="25"/>
      <c r="W118" s="25"/>
      <c r="Y118" s="24"/>
      <c r="Z118" s="24"/>
      <c r="AA118" s="24"/>
      <c r="AB118" s="24"/>
      <c r="AC118" s="24"/>
      <c r="AD118" s="24"/>
      <c r="AE118" s="24"/>
      <c r="AF118" s="24"/>
      <c r="AG118" s="24"/>
      <c r="AH118" s="25"/>
      <c r="AI118" s="25"/>
    </row>
    <row r="119" spans="1:35" ht="15">
      <c r="A119" s="24"/>
      <c r="B119" s="24"/>
      <c r="C119" s="24"/>
      <c r="D119" s="24"/>
      <c r="E119" s="24"/>
      <c r="F119" s="24"/>
      <c r="G119" s="24"/>
      <c r="H119" s="24"/>
      <c r="I119" s="24"/>
      <c r="J119" s="25"/>
      <c r="K119" s="25"/>
      <c r="L119" s="25"/>
      <c r="M119" s="24"/>
      <c r="N119" s="24"/>
      <c r="O119" s="24"/>
      <c r="P119" s="24"/>
      <c r="Q119" s="24"/>
      <c r="R119" s="24"/>
      <c r="S119" s="24"/>
      <c r="T119" s="24"/>
      <c r="U119" s="24"/>
      <c r="V119" s="25"/>
      <c r="W119" s="25"/>
      <c r="Y119" s="24"/>
      <c r="Z119" s="24"/>
      <c r="AA119" s="24"/>
      <c r="AB119" s="24"/>
      <c r="AC119" s="24"/>
      <c r="AD119" s="24"/>
      <c r="AE119" s="24"/>
      <c r="AF119" s="24"/>
      <c r="AG119" s="24"/>
      <c r="AH119" s="25"/>
      <c r="AI119" s="25"/>
    </row>
    <row r="120" spans="1:35" ht="15">
      <c r="A120" s="24"/>
      <c r="B120" s="24"/>
      <c r="C120" s="24"/>
      <c r="D120" s="24"/>
      <c r="E120" s="24"/>
      <c r="F120" s="24"/>
      <c r="G120" s="24"/>
      <c r="H120" s="24"/>
      <c r="I120" s="24"/>
      <c r="J120" s="25"/>
      <c r="K120" s="26"/>
      <c r="L120" s="25"/>
      <c r="M120" s="24"/>
      <c r="N120" s="24"/>
      <c r="O120" s="24"/>
      <c r="P120" s="24"/>
      <c r="Q120" s="24"/>
      <c r="R120" s="24"/>
      <c r="S120" s="24"/>
      <c r="T120" s="24"/>
      <c r="U120" s="24"/>
      <c r="V120" s="25"/>
      <c r="W120" s="26"/>
      <c r="Y120" s="24"/>
      <c r="Z120" s="24"/>
      <c r="AA120" s="24"/>
      <c r="AB120" s="24"/>
      <c r="AC120" s="24"/>
      <c r="AD120" s="24"/>
      <c r="AE120" s="24"/>
      <c r="AF120" s="24"/>
      <c r="AG120" s="24"/>
      <c r="AH120" s="25"/>
      <c r="AI120" s="26"/>
    </row>
    <row r="121" spans="1:35" ht="15.75">
      <c r="A121" s="25"/>
      <c r="B121" s="23"/>
      <c r="C121" s="27"/>
      <c r="D121" s="27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7"/>
      <c r="P121" s="27"/>
      <c r="Q121" s="25"/>
      <c r="R121" s="25"/>
      <c r="S121" s="25"/>
      <c r="T121" s="25"/>
      <c r="U121" s="25"/>
      <c r="V121" s="25"/>
      <c r="W121" s="25"/>
      <c r="Y121" s="25"/>
      <c r="Z121" s="23"/>
      <c r="AA121" s="27"/>
      <c r="AB121" s="27"/>
      <c r="AC121" s="25"/>
      <c r="AD121" s="25"/>
      <c r="AE121" s="25"/>
      <c r="AF121" s="25"/>
      <c r="AG121" s="25"/>
      <c r="AH121" s="25"/>
      <c r="AI121" s="25"/>
    </row>
    <row r="122" spans="1:35" ht="1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8"/>
      <c r="L122" s="25"/>
      <c r="M122" s="24"/>
      <c r="N122" s="25"/>
      <c r="O122" s="25"/>
      <c r="P122" s="25"/>
      <c r="Q122" s="25"/>
      <c r="R122" s="25"/>
      <c r="S122" s="25"/>
      <c r="T122" s="25"/>
      <c r="U122" s="25"/>
      <c r="V122" s="25"/>
      <c r="W122" s="28"/>
      <c r="Y122" s="24"/>
      <c r="Z122" s="25"/>
      <c r="AA122" s="25"/>
      <c r="AB122" s="25"/>
      <c r="AC122" s="25"/>
      <c r="AD122" s="25"/>
      <c r="AE122" s="25"/>
      <c r="AF122" s="25"/>
      <c r="AG122" s="25"/>
      <c r="AH122" s="25"/>
      <c r="AI122" s="28"/>
    </row>
    <row r="123" spans="1:35" ht="15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8"/>
      <c r="L123" s="25"/>
      <c r="M123" s="24"/>
      <c r="N123" s="25"/>
      <c r="O123" s="25"/>
      <c r="P123" s="25"/>
      <c r="Q123" s="25"/>
      <c r="R123" s="25"/>
      <c r="S123" s="25"/>
      <c r="T123" s="25"/>
      <c r="U123" s="25"/>
      <c r="V123" s="25"/>
      <c r="W123" s="28"/>
      <c r="Y123" s="24"/>
      <c r="Z123" s="25"/>
      <c r="AA123" s="25"/>
      <c r="AB123" s="25"/>
      <c r="AC123" s="25"/>
      <c r="AD123" s="25"/>
      <c r="AE123" s="25"/>
      <c r="AF123" s="25"/>
      <c r="AG123" s="25"/>
      <c r="AH123" s="25"/>
      <c r="AI123" s="28"/>
    </row>
    <row r="124" spans="1:35" ht="1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8"/>
      <c r="L124" s="25"/>
      <c r="M124" s="24"/>
      <c r="N124" s="25"/>
      <c r="O124" s="25"/>
      <c r="P124" s="25"/>
      <c r="Q124" s="25"/>
      <c r="R124" s="25"/>
      <c r="S124" s="25"/>
      <c r="T124" s="25"/>
      <c r="U124" s="25"/>
      <c r="V124" s="25"/>
      <c r="W124" s="28"/>
      <c r="Y124" s="24"/>
      <c r="Z124" s="25"/>
      <c r="AA124" s="25"/>
      <c r="AB124" s="25"/>
      <c r="AC124" s="25"/>
      <c r="AD124" s="25"/>
      <c r="AE124" s="25"/>
      <c r="AF124" s="25"/>
      <c r="AG124" s="25"/>
      <c r="AH124" s="25"/>
      <c r="AI124" s="28"/>
    </row>
    <row r="125" spans="1:35" ht="15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4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Y125" s="24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ht="1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4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4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ht="1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4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4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9" ht="12.75">
      <c r="AI129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A1">
      <selection activeCell="A1" sqref="A1:AI106"/>
    </sheetView>
  </sheetViews>
  <sheetFormatPr defaultColWidth="9.00390625" defaultRowHeight="12.75"/>
  <cols>
    <col min="10" max="10" width="18.375" style="0" customWidth="1"/>
    <col min="22" max="22" width="17.25390625" style="0" customWidth="1"/>
    <col min="34" max="34" width="17.75390625" style="0" customWidth="1"/>
  </cols>
  <sheetData>
    <row r="1" spans="1:33" ht="15">
      <c r="A1" s="1"/>
      <c r="B1" s="1" t="s">
        <v>19</v>
      </c>
      <c r="C1" s="1"/>
      <c r="D1" s="1"/>
      <c r="E1" s="1"/>
      <c r="F1" s="1"/>
      <c r="G1" s="1"/>
      <c r="H1" s="1"/>
      <c r="I1" s="1"/>
      <c r="M1" s="1"/>
      <c r="N1" s="1" t="s">
        <v>19</v>
      </c>
      <c r="O1" s="1"/>
      <c r="P1" s="1"/>
      <c r="Q1" s="1"/>
      <c r="R1" s="1"/>
      <c r="S1" s="1"/>
      <c r="T1" s="1"/>
      <c r="U1" s="1"/>
      <c r="Y1" s="1"/>
      <c r="Z1" s="1" t="s">
        <v>19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66</v>
      </c>
      <c r="C2" s="1"/>
      <c r="D2" s="1"/>
      <c r="E2" s="1"/>
      <c r="F2" s="1"/>
      <c r="G2" s="1"/>
      <c r="H2" s="1"/>
      <c r="I2" s="1"/>
      <c r="M2" s="1"/>
      <c r="N2" s="1" t="s">
        <v>67</v>
      </c>
      <c r="O2" s="1"/>
      <c r="P2" s="1"/>
      <c r="Q2" s="1"/>
      <c r="R2" s="1"/>
      <c r="S2" s="1"/>
      <c r="T2" s="1"/>
      <c r="U2" s="1"/>
      <c r="Y2" s="1"/>
      <c r="Z2" s="1" t="s">
        <v>69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20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23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24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21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25</v>
      </c>
      <c r="N5" s="3"/>
      <c r="O5" s="3"/>
      <c r="P5" s="3"/>
      <c r="Q5" s="3"/>
      <c r="R5" s="3"/>
      <c r="S5" s="3"/>
      <c r="T5" s="3"/>
      <c r="U5" s="3"/>
      <c r="V5" s="4"/>
      <c r="W5" s="15">
        <f>K9-K25</f>
        <v>177.79999999999995</v>
      </c>
      <c r="Y5" s="2" t="s">
        <v>26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355.5999999999999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v>50.8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50.8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v>1</v>
      </c>
    </row>
    <row r="8" spans="1:35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4">
        <v>7.46</v>
      </c>
      <c r="M8" s="2" t="s">
        <v>27</v>
      </c>
      <c r="N8" s="3"/>
      <c r="O8" s="3"/>
      <c r="P8" s="3"/>
      <c r="Q8" s="3"/>
      <c r="R8" s="3"/>
      <c r="S8" s="3"/>
      <c r="T8" s="3"/>
      <c r="U8" s="3"/>
      <c r="V8" s="4"/>
      <c r="W8" s="14">
        <v>7.46</v>
      </c>
      <c r="Y8" s="2" t="s">
        <v>27</v>
      </c>
      <c r="Z8" s="3"/>
      <c r="AA8" s="3"/>
      <c r="AB8" s="3"/>
      <c r="AC8" s="3"/>
      <c r="AD8" s="3"/>
      <c r="AE8" s="3"/>
      <c r="AF8" s="3"/>
      <c r="AG8" s="3"/>
      <c r="AH8" s="4"/>
      <c r="AI8" s="14">
        <v>7.46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378.96799999999996</v>
      </c>
      <c r="M9" s="2" t="s">
        <v>68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378.96799999999996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378.96799999999996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K6*3.75</f>
        <v>190.5</v>
      </c>
      <c r="M11" s="8" t="s">
        <v>30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W6*3.75</f>
        <v>190.5</v>
      </c>
      <c r="Y11" s="8" t="s">
        <v>30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AI6*3.75</f>
        <v>190.5</v>
      </c>
    </row>
    <row r="12" spans="1:35" ht="15.75">
      <c r="A12" s="8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10.668</v>
      </c>
      <c r="M12" s="8" t="s">
        <v>31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10.668</v>
      </c>
      <c r="Y12" s="8" t="s">
        <v>31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10.668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5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5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4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4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4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5">
        <f>K11+K12</f>
        <v>201.168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5">
        <f>W11+W12</f>
        <v>201.168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5">
        <f>AI11+AI12</f>
        <v>201.168</v>
      </c>
    </row>
    <row r="27" spans="1:33" ht="15">
      <c r="A27" s="1"/>
      <c r="B27" s="1" t="s">
        <v>19</v>
      </c>
      <c r="C27" s="1"/>
      <c r="D27" s="1"/>
      <c r="E27" s="1"/>
      <c r="F27" s="1"/>
      <c r="G27" s="1"/>
      <c r="H27" s="1"/>
      <c r="I27" s="1"/>
      <c r="M27" s="1"/>
      <c r="N27" s="1" t="s">
        <v>19</v>
      </c>
      <c r="O27" s="1"/>
      <c r="P27" s="1"/>
      <c r="Q27" s="1"/>
      <c r="R27" s="1"/>
      <c r="S27" s="1"/>
      <c r="T27" s="1"/>
      <c r="U27" s="1"/>
      <c r="Y27" s="1"/>
      <c r="Z27" s="1" t="s">
        <v>19</v>
      </c>
      <c r="AA27" s="1"/>
      <c r="AB27" s="1"/>
      <c r="AC27" s="1"/>
      <c r="AD27" s="1"/>
      <c r="AE27" s="1"/>
      <c r="AF27" s="1"/>
      <c r="AG27" s="1"/>
    </row>
    <row r="28" spans="1:33" ht="15">
      <c r="A28" s="1"/>
      <c r="B28" s="1" t="s">
        <v>70</v>
      </c>
      <c r="C28" s="1"/>
      <c r="D28" s="1"/>
      <c r="E28" s="1"/>
      <c r="F28" s="1"/>
      <c r="G28" s="1"/>
      <c r="H28" s="1"/>
      <c r="I28" s="1"/>
      <c r="M28" s="1"/>
      <c r="N28" s="1" t="s">
        <v>71</v>
      </c>
      <c r="O28" s="1"/>
      <c r="P28" s="1"/>
      <c r="Q28" s="1"/>
      <c r="R28" s="1"/>
      <c r="S28" s="1"/>
      <c r="T28" s="1"/>
      <c r="U28" s="1"/>
      <c r="Y28" s="1"/>
      <c r="Z28" s="1" t="s">
        <v>73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5" ht="15">
      <c r="A30" s="2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8"/>
      <c r="M30" s="2" t="s">
        <v>35</v>
      </c>
      <c r="N30" s="3"/>
      <c r="O30" s="3"/>
      <c r="P30" s="3"/>
      <c r="Q30" s="3"/>
      <c r="R30" s="3"/>
      <c r="S30" s="3"/>
      <c r="T30" s="3"/>
      <c r="U30" s="3"/>
      <c r="V30" s="4"/>
      <c r="W30" s="18"/>
      <c r="Y30" s="2" t="s">
        <v>37</v>
      </c>
      <c r="Z30" s="3"/>
      <c r="AA30" s="3"/>
      <c r="AB30" s="3"/>
      <c r="AC30" s="3"/>
      <c r="AD30" s="3"/>
      <c r="AE30" s="3"/>
      <c r="AF30" s="3"/>
      <c r="AG30" s="3"/>
      <c r="AH30" s="4"/>
      <c r="AI30" s="18"/>
    </row>
    <row r="31" spans="1:35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15">
        <f>AI5+AI9-AI25</f>
        <v>533.3999999999999</v>
      </c>
      <c r="M31" s="2" t="s">
        <v>36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K31+K35-K51</f>
        <v>711.1999999999998</v>
      </c>
      <c r="Y31" s="2" t="s">
        <v>38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W31+W35-W51</f>
        <v>888.9999999999997</v>
      </c>
    </row>
    <row r="32" spans="1:35" ht="15">
      <c r="A32" s="2" t="s">
        <v>0</v>
      </c>
      <c r="B32" s="3"/>
      <c r="C32" s="3"/>
      <c r="D32" s="3"/>
      <c r="E32" s="3"/>
      <c r="F32" s="3"/>
      <c r="G32" s="3"/>
      <c r="H32" s="3"/>
      <c r="I32" s="3"/>
      <c r="J32" s="4"/>
      <c r="K32" s="13">
        <v>50.8</v>
      </c>
      <c r="M32" s="2" t="s">
        <v>0</v>
      </c>
      <c r="N32" s="3"/>
      <c r="O32" s="3"/>
      <c r="P32" s="3"/>
      <c r="Q32" s="3"/>
      <c r="R32" s="3"/>
      <c r="S32" s="3"/>
      <c r="T32" s="3"/>
      <c r="U32" s="3"/>
      <c r="V32" s="4"/>
      <c r="W32" s="13">
        <v>50.8</v>
      </c>
      <c r="Y32" s="2" t="s">
        <v>0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v>50.8</v>
      </c>
    </row>
    <row r="33" spans="1:35" ht="15">
      <c r="A33" s="2" t="s">
        <v>1</v>
      </c>
      <c r="B33" s="3"/>
      <c r="C33" s="3"/>
      <c r="D33" s="3"/>
      <c r="E33" s="3"/>
      <c r="F33" s="3"/>
      <c r="G33" s="3"/>
      <c r="H33" s="3"/>
      <c r="I33" s="3"/>
      <c r="J33" s="4"/>
      <c r="K33" s="14">
        <v>1</v>
      </c>
      <c r="M33" s="2" t="s">
        <v>1</v>
      </c>
      <c r="N33" s="3"/>
      <c r="O33" s="3"/>
      <c r="P33" s="3"/>
      <c r="Q33" s="3"/>
      <c r="R33" s="3"/>
      <c r="S33" s="3"/>
      <c r="T33" s="3"/>
      <c r="U33" s="3"/>
      <c r="V33" s="4"/>
      <c r="W33" s="14">
        <v>1</v>
      </c>
      <c r="Y33" s="2" t="s">
        <v>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1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4">
        <v>7.46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4">
        <v>7.46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v>7.46</v>
      </c>
    </row>
    <row r="35" spans="1:35" ht="15">
      <c r="A35" s="2" t="s">
        <v>34</v>
      </c>
      <c r="B35" s="3"/>
      <c r="C35" s="3"/>
      <c r="D35" s="3"/>
      <c r="E35" s="3"/>
      <c r="F35" s="3"/>
      <c r="G35" s="3"/>
      <c r="H35" s="3"/>
      <c r="I35" s="3"/>
      <c r="J35" s="4"/>
      <c r="K35" s="15">
        <f>K32*K34</f>
        <v>378.96799999999996</v>
      </c>
      <c r="M35" s="2" t="s">
        <v>72</v>
      </c>
      <c r="N35" s="3"/>
      <c r="O35" s="3"/>
      <c r="P35" s="3"/>
      <c r="Q35" s="3"/>
      <c r="R35" s="3"/>
      <c r="S35" s="3"/>
      <c r="T35" s="3"/>
      <c r="U35" s="3"/>
      <c r="V35" s="4"/>
      <c r="W35" s="15">
        <f>W32*W34</f>
        <v>378.96799999999996</v>
      </c>
      <c r="Y35" s="2" t="s">
        <v>74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f>AI32*AI34</f>
        <v>378.96799999999996</v>
      </c>
    </row>
    <row r="36" spans="1:35" ht="15.75">
      <c r="A36" s="2"/>
      <c r="B36" s="7" t="s">
        <v>2</v>
      </c>
      <c r="C36" s="7"/>
      <c r="D36" s="3"/>
      <c r="E36" s="3"/>
      <c r="F36" s="3"/>
      <c r="G36" s="3"/>
      <c r="H36" s="3"/>
      <c r="I36" s="3"/>
      <c r="J36" s="4"/>
      <c r="K36" s="5"/>
      <c r="M36" s="2"/>
      <c r="N36" s="7" t="s">
        <v>2</v>
      </c>
      <c r="O36" s="7"/>
      <c r="P36" s="3"/>
      <c r="Q36" s="3"/>
      <c r="R36" s="3"/>
      <c r="S36" s="3"/>
      <c r="T36" s="3"/>
      <c r="U36" s="3"/>
      <c r="V36" s="4"/>
      <c r="W36" s="5"/>
      <c r="Y36" s="2"/>
      <c r="Z36" s="7" t="s">
        <v>2</v>
      </c>
      <c r="AA36" s="7"/>
      <c r="AB36" s="3"/>
      <c r="AC36" s="3"/>
      <c r="AD36" s="3"/>
      <c r="AE36" s="3"/>
      <c r="AF36" s="3"/>
      <c r="AG36" s="3"/>
      <c r="AH36" s="4"/>
      <c r="AI36" s="5"/>
    </row>
    <row r="37" spans="1:35" ht="15.75">
      <c r="A37" s="8" t="s">
        <v>30</v>
      </c>
      <c r="B37" s="3"/>
      <c r="C37" s="3"/>
      <c r="D37" s="3"/>
      <c r="E37" s="3"/>
      <c r="F37" s="3"/>
      <c r="G37" s="3"/>
      <c r="H37" s="3"/>
      <c r="I37" s="3"/>
      <c r="J37" s="4"/>
      <c r="K37" s="15">
        <f>K32*3.75</f>
        <v>190.5</v>
      </c>
      <c r="M37" s="8" t="s">
        <v>30</v>
      </c>
      <c r="N37" s="3"/>
      <c r="O37" s="3"/>
      <c r="P37" s="3"/>
      <c r="Q37" s="3"/>
      <c r="R37" s="3"/>
      <c r="S37" s="3"/>
      <c r="T37" s="3"/>
      <c r="U37" s="3"/>
      <c r="V37" s="4"/>
      <c r="W37" s="15">
        <f>W32*3.75</f>
        <v>190.5</v>
      </c>
      <c r="Y37" s="8" t="s">
        <v>30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AI32*3.75</f>
        <v>190.5</v>
      </c>
    </row>
    <row r="38" spans="1:35" ht="15.75">
      <c r="A38" s="8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K32*0.21</f>
        <v>10.668</v>
      </c>
      <c r="M38" s="8" t="s">
        <v>31</v>
      </c>
      <c r="N38" s="3"/>
      <c r="O38" s="3"/>
      <c r="P38" s="3"/>
      <c r="Q38" s="3"/>
      <c r="R38" s="3"/>
      <c r="S38" s="3"/>
      <c r="T38" s="3"/>
      <c r="U38" s="3"/>
      <c r="V38" s="4"/>
      <c r="W38" s="15">
        <f>W32*0.21</f>
        <v>10.668</v>
      </c>
      <c r="Y38" s="8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AI32*0.21</f>
        <v>10.668</v>
      </c>
    </row>
    <row r="39" spans="1:35" ht="15.75">
      <c r="A39" s="8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5"/>
      <c r="M39" s="8" t="s">
        <v>3</v>
      </c>
      <c r="N39" s="3"/>
      <c r="O39" s="3"/>
      <c r="P39" s="3"/>
      <c r="Q39" s="3"/>
      <c r="R39" s="3"/>
      <c r="S39" s="3"/>
      <c r="T39" s="3"/>
      <c r="U39" s="3"/>
      <c r="V39" s="4"/>
      <c r="W39" s="15"/>
      <c r="Y39" s="8" t="s">
        <v>3</v>
      </c>
      <c r="Z39" s="3"/>
      <c r="AA39" s="3"/>
      <c r="AB39" s="3"/>
      <c r="AC39" s="3"/>
      <c r="AD39" s="3"/>
      <c r="AE39" s="3"/>
      <c r="AF39" s="3"/>
      <c r="AG39" s="3"/>
      <c r="AH39" s="4"/>
      <c r="AI39" s="15"/>
    </row>
    <row r="40" spans="1:35" ht="15.75">
      <c r="A40" s="8" t="s">
        <v>4</v>
      </c>
      <c r="B40" s="7"/>
      <c r="C40" s="7"/>
      <c r="D40" s="7"/>
      <c r="E40" s="7"/>
      <c r="F40" s="7"/>
      <c r="G40" s="7"/>
      <c r="H40" s="7"/>
      <c r="I40" s="3"/>
      <c r="J40" s="4"/>
      <c r="K40" s="14"/>
      <c r="M40" s="8" t="s">
        <v>4</v>
      </c>
      <c r="N40" s="7"/>
      <c r="O40" s="7"/>
      <c r="P40" s="7"/>
      <c r="Q40" s="7"/>
      <c r="R40" s="7"/>
      <c r="S40" s="7"/>
      <c r="T40" s="7"/>
      <c r="U40" s="3"/>
      <c r="V40" s="4"/>
      <c r="W40" s="14"/>
      <c r="Y40" s="8" t="s">
        <v>4</v>
      </c>
      <c r="Z40" s="7"/>
      <c r="AA40" s="7"/>
      <c r="AB40" s="7"/>
      <c r="AC40" s="7"/>
      <c r="AD40" s="7"/>
      <c r="AE40" s="7"/>
      <c r="AF40" s="7"/>
      <c r="AG40" s="3"/>
      <c r="AH40" s="4"/>
      <c r="AI40" s="14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5">
        <f>K37+K38</f>
        <v>201.168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5">
        <f>W37+W38</f>
        <v>201.168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5">
        <f>AI37+AI38</f>
        <v>201.168</v>
      </c>
    </row>
    <row r="53" spans="1:33" ht="15">
      <c r="A53" s="1"/>
      <c r="B53" s="1" t="s">
        <v>19</v>
      </c>
      <c r="C53" s="1"/>
      <c r="D53" s="1"/>
      <c r="E53" s="1"/>
      <c r="F53" s="1"/>
      <c r="G53" s="1"/>
      <c r="H53" s="1"/>
      <c r="I53" s="1"/>
      <c r="M53" s="1"/>
      <c r="N53" s="1" t="s">
        <v>19</v>
      </c>
      <c r="O53" s="1"/>
      <c r="P53" s="1"/>
      <c r="Q53" s="1"/>
      <c r="R53" s="1"/>
      <c r="S53" s="1"/>
      <c r="T53" s="1"/>
      <c r="U53" s="1"/>
      <c r="Y53" s="1"/>
      <c r="Z53" s="1" t="s">
        <v>19</v>
      </c>
      <c r="AA53" s="1"/>
      <c r="AB53" s="1"/>
      <c r="AC53" s="1"/>
      <c r="AD53" s="1"/>
      <c r="AE53" s="1"/>
      <c r="AF53" s="1"/>
      <c r="AG53" s="1"/>
    </row>
    <row r="54" spans="1:33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M54" s="1"/>
      <c r="N54" s="1" t="s">
        <v>77</v>
      </c>
      <c r="O54" s="1"/>
      <c r="P54" s="1"/>
      <c r="Q54" s="1"/>
      <c r="R54" s="1"/>
      <c r="S54" s="1"/>
      <c r="T54" s="1"/>
      <c r="U54" s="1"/>
      <c r="Y54" s="1"/>
      <c r="Z54" s="1" t="s">
        <v>79</v>
      </c>
      <c r="AA54" s="1"/>
      <c r="AB54" s="1"/>
      <c r="AC54" s="1"/>
      <c r="AD54" s="1"/>
      <c r="AE54" s="1"/>
      <c r="AF54" s="1"/>
      <c r="AG54" s="1"/>
    </row>
    <row r="55" spans="1:33" ht="15">
      <c r="A55" s="1"/>
      <c r="B55" s="1"/>
      <c r="C55" s="1"/>
      <c r="D55" s="1"/>
      <c r="E55" s="1"/>
      <c r="F55" s="1"/>
      <c r="G55" s="1"/>
      <c r="H55" s="1"/>
      <c r="I55" s="1"/>
      <c r="M55" s="1"/>
      <c r="N55" s="1"/>
      <c r="O55" s="1"/>
      <c r="P55" s="1"/>
      <c r="Q55" s="1"/>
      <c r="R55" s="1"/>
      <c r="S55" s="1"/>
      <c r="T55" s="1"/>
      <c r="U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5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8"/>
      <c r="M56" s="2" t="s">
        <v>40</v>
      </c>
      <c r="N56" s="3"/>
      <c r="O56" s="3"/>
      <c r="P56" s="3"/>
      <c r="Q56" s="3"/>
      <c r="R56" s="3"/>
      <c r="S56" s="3"/>
      <c r="T56" s="3"/>
      <c r="U56" s="3"/>
      <c r="V56" s="4"/>
      <c r="W56" s="18"/>
      <c r="Y56" s="2" t="s">
        <v>41</v>
      </c>
      <c r="Z56" s="3"/>
      <c r="AA56" s="3"/>
      <c r="AB56" s="3"/>
      <c r="AC56" s="3"/>
      <c r="AD56" s="3"/>
      <c r="AE56" s="3"/>
      <c r="AF56" s="3"/>
      <c r="AG56" s="3"/>
      <c r="AH56" s="4"/>
      <c r="AI56" s="18"/>
    </row>
    <row r="57" spans="1:36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AI31+AI35-AI51</f>
        <v>1066.7999999999997</v>
      </c>
      <c r="M57" s="2" t="s">
        <v>43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K57+K61-K77</f>
        <v>1244.5999999999995</v>
      </c>
      <c r="X57" s="17"/>
      <c r="Y57" s="2" t="s">
        <v>44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W57+W61-W77</f>
        <v>1422.3999999999992</v>
      </c>
      <c r="AJ57" s="17"/>
    </row>
    <row r="58" spans="1:35" ht="15">
      <c r="A58" s="2" t="s">
        <v>0</v>
      </c>
      <c r="B58" s="3"/>
      <c r="C58" s="3"/>
      <c r="D58" s="3"/>
      <c r="E58" s="3"/>
      <c r="F58" s="3"/>
      <c r="G58" s="3"/>
      <c r="H58" s="3"/>
      <c r="I58" s="3"/>
      <c r="J58" s="4"/>
      <c r="K58" s="13">
        <v>50.8</v>
      </c>
      <c r="M58" s="2" t="s">
        <v>0</v>
      </c>
      <c r="N58" s="3"/>
      <c r="O58" s="3"/>
      <c r="P58" s="3"/>
      <c r="Q58" s="3"/>
      <c r="R58" s="3"/>
      <c r="S58" s="3"/>
      <c r="T58" s="3"/>
      <c r="U58" s="3"/>
      <c r="V58" s="4"/>
      <c r="W58" s="13">
        <v>50.8</v>
      </c>
      <c r="Y58" s="2" t="s">
        <v>0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v>50.8</v>
      </c>
    </row>
    <row r="59" spans="1:35" ht="15">
      <c r="A59" s="2" t="s">
        <v>1</v>
      </c>
      <c r="B59" s="3"/>
      <c r="C59" s="3"/>
      <c r="D59" s="3"/>
      <c r="E59" s="3"/>
      <c r="F59" s="3"/>
      <c r="G59" s="3"/>
      <c r="H59" s="3"/>
      <c r="I59" s="3"/>
      <c r="J59" s="4"/>
      <c r="K59" s="14">
        <v>1</v>
      </c>
      <c r="M59" s="2" t="s">
        <v>1</v>
      </c>
      <c r="N59" s="3"/>
      <c r="O59" s="3"/>
      <c r="P59" s="3"/>
      <c r="Q59" s="3"/>
      <c r="R59" s="3"/>
      <c r="S59" s="3"/>
      <c r="T59" s="3"/>
      <c r="U59" s="3"/>
      <c r="V59" s="4"/>
      <c r="W59" s="14">
        <v>2</v>
      </c>
      <c r="Y59" s="2" t="s">
        <v>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v>2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4">
        <v>7.46</v>
      </c>
      <c r="M60" s="2" t="s">
        <v>27</v>
      </c>
      <c r="N60" s="3"/>
      <c r="O60" s="3"/>
      <c r="P60" s="3"/>
      <c r="Q60" s="3"/>
      <c r="R60" s="3"/>
      <c r="S60" s="3"/>
      <c r="T60" s="3"/>
      <c r="U60" s="3"/>
      <c r="V60" s="4"/>
      <c r="W60" s="14">
        <v>7.46</v>
      </c>
      <c r="Y60" s="2" t="s">
        <v>27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v>7.46</v>
      </c>
    </row>
    <row r="61" spans="1:35" ht="15">
      <c r="A61" s="2" t="s">
        <v>76</v>
      </c>
      <c r="B61" s="3"/>
      <c r="C61" s="3"/>
      <c r="D61" s="3"/>
      <c r="E61" s="3"/>
      <c r="F61" s="3"/>
      <c r="G61" s="3"/>
      <c r="H61" s="3"/>
      <c r="I61" s="3"/>
      <c r="J61" s="4"/>
      <c r="K61" s="15">
        <f>K58*K60</f>
        <v>378.96799999999996</v>
      </c>
      <c r="M61" s="2" t="s">
        <v>78</v>
      </c>
      <c r="N61" s="3"/>
      <c r="O61" s="3"/>
      <c r="P61" s="3"/>
      <c r="Q61" s="3"/>
      <c r="R61" s="3"/>
      <c r="S61" s="3"/>
      <c r="T61" s="3"/>
      <c r="U61" s="3"/>
      <c r="V61" s="4"/>
      <c r="W61" s="15">
        <f>W58*W60</f>
        <v>378.96799999999996</v>
      </c>
      <c r="Y61" s="2" t="s">
        <v>45</v>
      </c>
      <c r="Z61" s="3"/>
      <c r="AA61" s="3"/>
      <c r="AB61" s="3"/>
      <c r="AC61" s="3"/>
      <c r="AD61" s="3"/>
      <c r="AE61" s="3"/>
      <c r="AF61" s="3"/>
      <c r="AG61" s="3"/>
      <c r="AH61" s="4"/>
      <c r="AI61" s="15">
        <f>AI58*AI60</f>
        <v>378.96799999999996</v>
      </c>
    </row>
    <row r="62" spans="1:35" ht="15.75">
      <c r="A62" s="2"/>
      <c r="B62" s="7" t="s">
        <v>2</v>
      </c>
      <c r="C62" s="7"/>
      <c r="D62" s="3"/>
      <c r="E62" s="3"/>
      <c r="F62" s="3"/>
      <c r="G62" s="3"/>
      <c r="H62" s="3"/>
      <c r="I62" s="3"/>
      <c r="J62" s="4"/>
      <c r="K62" s="5"/>
      <c r="M62" s="2"/>
      <c r="N62" s="7" t="s">
        <v>2</v>
      </c>
      <c r="O62" s="7"/>
      <c r="P62" s="3"/>
      <c r="Q62" s="3"/>
      <c r="R62" s="3"/>
      <c r="S62" s="3"/>
      <c r="T62" s="3"/>
      <c r="U62" s="3"/>
      <c r="V62" s="4"/>
      <c r="W62" s="5"/>
      <c r="Y62" s="2"/>
      <c r="Z62" s="7" t="s">
        <v>2</v>
      </c>
      <c r="AA62" s="7"/>
      <c r="AB62" s="3"/>
      <c r="AC62" s="3"/>
      <c r="AD62" s="3"/>
      <c r="AE62" s="3"/>
      <c r="AF62" s="3"/>
      <c r="AG62" s="3"/>
      <c r="AH62" s="4"/>
      <c r="AI62" s="5"/>
    </row>
    <row r="63" spans="1:35" ht="15.75">
      <c r="A63" s="8" t="s">
        <v>30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K58*3.75</f>
        <v>190.5</v>
      </c>
      <c r="M63" s="8" t="s">
        <v>30</v>
      </c>
      <c r="N63" s="3"/>
      <c r="O63" s="3"/>
      <c r="P63" s="3"/>
      <c r="Q63" s="3"/>
      <c r="R63" s="3"/>
      <c r="S63" s="3"/>
      <c r="T63" s="3"/>
      <c r="U63" s="3"/>
      <c r="V63" s="4"/>
      <c r="W63" s="15">
        <f>W58*3.75</f>
        <v>190.5</v>
      </c>
      <c r="Y63" s="8" t="s">
        <v>30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AI58*3.75</f>
        <v>190.5</v>
      </c>
    </row>
    <row r="64" spans="1:35" ht="15.75">
      <c r="A64" s="8" t="s">
        <v>31</v>
      </c>
      <c r="B64" s="3"/>
      <c r="C64" s="3"/>
      <c r="D64" s="3"/>
      <c r="E64" s="3"/>
      <c r="F64" s="3"/>
      <c r="G64" s="3"/>
      <c r="H64" s="3"/>
      <c r="I64" s="3"/>
      <c r="J64" s="4"/>
      <c r="K64" s="15">
        <f>K58*0.21</f>
        <v>10.668</v>
      </c>
      <c r="M64" s="8" t="s">
        <v>31</v>
      </c>
      <c r="N64" s="3"/>
      <c r="O64" s="3"/>
      <c r="P64" s="3"/>
      <c r="Q64" s="3"/>
      <c r="R64" s="3"/>
      <c r="S64" s="3"/>
      <c r="T64" s="3"/>
      <c r="U64" s="3"/>
      <c r="V64" s="4"/>
      <c r="W64" s="15">
        <f>W58*0.21</f>
        <v>10.668</v>
      </c>
      <c r="Y64" s="8" t="s">
        <v>31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AI58*0.21</f>
        <v>10.668</v>
      </c>
    </row>
    <row r="65" spans="1:35" ht="15.75">
      <c r="A65" s="8" t="s">
        <v>3</v>
      </c>
      <c r="B65" s="3"/>
      <c r="C65" s="3"/>
      <c r="D65" s="3"/>
      <c r="E65" s="3"/>
      <c r="F65" s="3"/>
      <c r="G65" s="3"/>
      <c r="H65" s="3"/>
      <c r="I65" s="3"/>
      <c r="J65" s="4"/>
      <c r="K65" s="15"/>
      <c r="M65" s="8" t="s">
        <v>3</v>
      </c>
      <c r="N65" s="3"/>
      <c r="O65" s="3"/>
      <c r="P65" s="3"/>
      <c r="Q65" s="3"/>
      <c r="R65" s="3"/>
      <c r="S65" s="3"/>
      <c r="T65" s="3"/>
      <c r="U65" s="3"/>
      <c r="V65" s="4"/>
      <c r="W65" s="15"/>
      <c r="Y65" s="8" t="s">
        <v>3</v>
      </c>
      <c r="Z65" s="3"/>
      <c r="AA65" s="3"/>
      <c r="AB65" s="3"/>
      <c r="AC65" s="3"/>
      <c r="AD65" s="3"/>
      <c r="AE65" s="3"/>
      <c r="AF65" s="3"/>
      <c r="AG65" s="3"/>
      <c r="AH65" s="4"/>
      <c r="AI65" s="15"/>
    </row>
    <row r="66" spans="1:35" ht="15.75">
      <c r="A66" s="8" t="s">
        <v>4</v>
      </c>
      <c r="B66" s="7"/>
      <c r="C66" s="7"/>
      <c r="D66" s="7"/>
      <c r="E66" s="7"/>
      <c r="F66" s="7"/>
      <c r="G66" s="7"/>
      <c r="H66" s="7"/>
      <c r="I66" s="3"/>
      <c r="J66" s="4"/>
      <c r="K66" s="14"/>
      <c r="M66" s="8" t="s">
        <v>4</v>
      </c>
      <c r="N66" s="7"/>
      <c r="O66" s="7"/>
      <c r="P66" s="7"/>
      <c r="Q66" s="7"/>
      <c r="R66" s="7"/>
      <c r="S66" s="7"/>
      <c r="T66" s="7"/>
      <c r="U66" s="3"/>
      <c r="V66" s="4"/>
      <c r="W66" s="14"/>
      <c r="Y66" s="8" t="s">
        <v>4</v>
      </c>
      <c r="Z66" s="7"/>
      <c r="AA66" s="7"/>
      <c r="AB66" s="7"/>
      <c r="AC66" s="7"/>
      <c r="AD66" s="7"/>
      <c r="AE66" s="7"/>
      <c r="AF66" s="7"/>
      <c r="AG66" s="3"/>
      <c r="AH66" s="4"/>
      <c r="AI66" s="14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8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8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8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9" t="s">
        <v>9</v>
      </c>
      <c r="B71" s="10"/>
      <c r="C71" s="10"/>
      <c r="D71" s="10"/>
      <c r="E71" s="10"/>
      <c r="F71" s="10"/>
      <c r="G71" s="10"/>
      <c r="H71" s="10"/>
      <c r="I71" s="10"/>
      <c r="J71" s="11"/>
      <c r="K71" s="5"/>
      <c r="M71" s="9" t="s">
        <v>9</v>
      </c>
      <c r="N71" s="10"/>
      <c r="O71" s="10"/>
      <c r="P71" s="10"/>
      <c r="Q71" s="10"/>
      <c r="R71" s="10"/>
      <c r="S71" s="10"/>
      <c r="T71" s="10"/>
      <c r="U71" s="10"/>
      <c r="V71" s="11"/>
      <c r="W71" s="5"/>
      <c r="Y71" s="9" t="s">
        <v>9</v>
      </c>
      <c r="Z71" s="10"/>
      <c r="AA71" s="10"/>
      <c r="AB71" s="10"/>
      <c r="AC71" s="10"/>
      <c r="AD71" s="10"/>
      <c r="AE71" s="10"/>
      <c r="AF71" s="10"/>
      <c r="AG71" s="10"/>
      <c r="AH71" s="11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11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11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11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9" t="s">
        <v>12</v>
      </c>
      <c r="B74" s="10"/>
      <c r="C74" s="10"/>
      <c r="D74" s="10"/>
      <c r="E74" s="10"/>
      <c r="F74" s="10"/>
      <c r="G74" s="10"/>
      <c r="H74" s="10"/>
      <c r="I74" s="10"/>
      <c r="J74" s="11"/>
      <c r="K74" s="5"/>
      <c r="M74" s="9" t="s">
        <v>12</v>
      </c>
      <c r="N74" s="10"/>
      <c r="O74" s="10"/>
      <c r="P74" s="10"/>
      <c r="Q74" s="10"/>
      <c r="R74" s="10"/>
      <c r="S74" s="10"/>
      <c r="T74" s="10"/>
      <c r="U74" s="10"/>
      <c r="V74" s="11"/>
      <c r="W74" s="5"/>
      <c r="Y74" s="9" t="s">
        <v>12</v>
      </c>
      <c r="Z74" s="10"/>
      <c r="AA74" s="10"/>
      <c r="AB74" s="10"/>
      <c r="AC74" s="10"/>
      <c r="AD74" s="10"/>
      <c r="AE74" s="10"/>
      <c r="AF74" s="10"/>
      <c r="AG74" s="10"/>
      <c r="AH74" s="11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13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14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14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14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9" t="s">
        <v>15</v>
      </c>
      <c r="B77" s="10"/>
      <c r="C77" s="10"/>
      <c r="D77" s="10"/>
      <c r="E77" s="10"/>
      <c r="F77" s="10"/>
      <c r="G77" s="10"/>
      <c r="H77" s="10"/>
      <c r="I77" s="10"/>
      <c r="J77" s="11"/>
      <c r="K77" s="15">
        <f>K63+K64</f>
        <v>201.168</v>
      </c>
      <c r="M77" s="9" t="s">
        <v>15</v>
      </c>
      <c r="N77" s="10"/>
      <c r="O77" s="10"/>
      <c r="P77" s="10"/>
      <c r="Q77" s="10"/>
      <c r="R77" s="10"/>
      <c r="S77" s="10"/>
      <c r="T77" s="10"/>
      <c r="U77" s="10"/>
      <c r="V77" s="11"/>
      <c r="W77" s="15">
        <f>W63+W64</f>
        <v>201.168</v>
      </c>
      <c r="Y77" s="9" t="s">
        <v>15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5">
        <f>AI63+AI64</f>
        <v>201.168</v>
      </c>
    </row>
    <row r="79" spans="1:33" ht="15">
      <c r="A79" s="1"/>
      <c r="B79" s="1" t="s">
        <v>19</v>
      </c>
      <c r="C79" s="1"/>
      <c r="D79" s="1"/>
      <c r="E79" s="1"/>
      <c r="F79" s="1"/>
      <c r="G79" s="1"/>
      <c r="H79" s="1"/>
      <c r="I79" s="1"/>
      <c r="M79" s="1"/>
      <c r="N79" s="1" t="s">
        <v>19</v>
      </c>
      <c r="O79" s="1"/>
      <c r="P79" s="1"/>
      <c r="Q79" s="1"/>
      <c r="R79" s="1"/>
      <c r="S79" s="1"/>
      <c r="T79" s="1"/>
      <c r="U79" s="1"/>
      <c r="Y79" s="1"/>
      <c r="Z79" s="1" t="s">
        <v>19</v>
      </c>
      <c r="AA79" s="1"/>
      <c r="AB79" s="1"/>
      <c r="AC79" s="1"/>
      <c r="AD79" s="1"/>
      <c r="AE79" s="1"/>
      <c r="AF79" s="1"/>
      <c r="AG79" s="1"/>
    </row>
    <row r="80" spans="1:33" ht="15">
      <c r="A80" s="1"/>
      <c r="B80" s="1" t="s">
        <v>80</v>
      </c>
      <c r="C80" s="1"/>
      <c r="D80" s="1"/>
      <c r="E80" s="1"/>
      <c r="F80" s="1"/>
      <c r="G80" s="1"/>
      <c r="H80" s="1"/>
      <c r="I80" s="1"/>
      <c r="M80" s="1"/>
      <c r="N80" s="1" t="s">
        <v>82</v>
      </c>
      <c r="O80" s="1"/>
      <c r="P80" s="1"/>
      <c r="Q80" s="1"/>
      <c r="R80" s="1"/>
      <c r="S80" s="1"/>
      <c r="T80" s="1"/>
      <c r="U80" s="1"/>
      <c r="Y80" s="1"/>
      <c r="Z80" s="1" t="s">
        <v>84</v>
      </c>
      <c r="AA80" s="1"/>
      <c r="AB80" s="1"/>
      <c r="AC80" s="1"/>
      <c r="AD80" s="1"/>
      <c r="AE80" s="1"/>
      <c r="AF80" s="1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T81" s="1"/>
      <c r="U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5" ht="15">
      <c r="A82" s="2" t="s">
        <v>48</v>
      </c>
      <c r="B82" s="3"/>
      <c r="C82" s="3"/>
      <c r="D82" s="3"/>
      <c r="E82" s="3"/>
      <c r="F82" s="3"/>
      <c r="G82" s="3"/>
      <c r="H82" s="3"/>
      <c r="I82" s="3"/>
      <c r="J82" s="4"/>
      <c r="K82" s="18"/>
      <c r="M82" s="2" t="s">
        <v>49</v>
      </c>
      <c r="N82" s="3"/>
      <c r="O82" s="3"/>
      <c r="P82" s="3"/>
      <c r="Q82" s="3"/>
      <c r="R82" s="3"/>
      <c r="S82" s="3"/>
      <c r="T82" s="3"/>
      <c r="U82" s="3"/>
      <c r="V82" s="4"/>
      <c r="W82" s="18"/>
      <c r="Y82" s="2" t="s">
        <v>50</v>
      </c>
      <c r="Z82" s="3"/>
      <c r="AA82" s="3"/>
      <c r="AB82" s="3"/>
      <c r="AC82" s="3"/>
      <c r="AD82" s="3"/>
      <c r="AE82" s="3"/>
      <c r="AF82" s="3"/>
      <c r="AG82" s="3"/>
      <c r="AH82" s="4"/>
      <c r="AI82" s="18"/>
    </row>
    <row r="83" spans="1:36" ht="15">
      <c r="A83" s="2" t="s">
        <v>51</v>
      </c>
      <c r="B83" s="3"/>
      <c r="C83" s="3"/>
      <c r="D83" s="3"/>
      <c r="E83" s="3"/>
      <c r="F83" s="3"/>
      <c r="G83" s="3"/>
      <c r="H83" s="3"/>
      <c r="I83" s="3"/>
      <c r="J83" s="4"/>
      <c r="K83" s="15">
        <f>AI57+AI61-AI77</f>
        <v>1600.199999999999</v>
      </c>
      <c r="M83" s="2" t="s">
        <v>52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K83+K87-K103</f>
        <v>1777.9999999999986</v>
      </c>
      <c r="X83" s="17"/>
      <c r="Y83" s="2" t="s">
        <v>85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W83+W87-W103</f>
        <v>2137.7999999999984</v>
      </c>
      <c r="AJ83" s="17"/>
    </row>
    <row r="84" spans="1:35" ht="15">
      <c r="A84" s="2" t="s">
        <v>0</v>
      </c>
      <c r="B84" s="3"/>
      <c r="C84" s="3"/>
      <c r="D84" s="3"/>
      <c r="E84" s="3"/>
      <c r="F84" s="3"/>
      <c r="G84" s="3"/>
      <c r="H84" s="3"/>
      <c r="I84" s="3"/>
      <c r="J84" s="4"/>
      <c r="K84" s="13">
        <v>50.8</v>
      </c>
      <c r="M84" s="2" t="s">
        <v>0</v>
      </c>
      <c r="N84" s="3"/>
      <c r="O84" s="3"/>
      <c r="P84" s="3"/>
      <c r="Q84" s="3"/>
      <c r="R84" s="3"/>
      <c r="S84" s="3"/>
      <c r="T84" s="3"/>
      <c r="U84" s="3"/>
      <c r="V84" s="4"/>
      <c r="W84" s="13">
        <v>102.8</v>
      </c>
      <c r="Y84" s="2" t="s">
        <v>0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v>102.8</v>
      </c>
    </row>
    <row r="85" spans="1:35" ht="15">
      <c r="A85" s="2" t="s">
        <v>1</v>
      </c>
      <c r="B85" s="3"/>
      <c r="C85" s="3"/>
      <c r="D85" s="3"/>
      <c r="E85" s="3"/>
      <c r="F85" s="3"/>
      <c r="G85" s="3"/>
      <c r="H85" s="3"/>
      <c r="I85" s="3"/>
      <c r="J85" s="4"/>
      <c r="K85" s="14">
        <v>2</v>
      </c>
      <c r="M85" s="2" t="s">
        <v>1</v>
      </c>
      <c r="N85" s="3"/>
      <c r="O85" s="3"/>
      <c r="P85" s="3"/>
      <c r="Q85" s="3"/>
      <c r="R85" s="3"/>
      <c r="S85" s="3"/>
      <c r="T85" s="3"/>
      <c r="U85" s="3"/>
      <c r="V85" s="4"/>
      <c r="W85" s="14">
        <v>2</v>
      </c>
      <c r="Y85" s="2" t="s">
        <v>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v>2</v>
      </c>
    </row>
    <row r="86" spans="1:35" ht="15">
      <c r="A86" s="2" t="s">
        <v>27</v>
      </c>
      <c r="B86" s="3"/>
      <c r="C86" s="3"/>
      <c r="D86" s="3"/>
      <c r="E86" s="3"/>
      <c r="F86" s="3"/>
      <c r="G86" s="3"/>
      <c r="H86" s="3"/>
      <c r="I86" s="3"/>
      <c r="J86" s="4"/>
      <c r="K86" s="14">
        <v>7.46</v>
      </c>
      <c r="M86" s="2" t="s">
        <v>27</v>
      </c>
      <c r="N86" s="3"/>
      <c r="O86" s="3"/>
      <c r="P86" s="3"/>
      <c r="Q86" s="3"/>
      <c r="R86" s="3"/>
      <c r="S86" s="3"/>
      <c r="T86" s="3"/>
      <c r="U86" s="3"/>
      <c r="V86" s="4"/>
      <c r="W86" s="14">
        <v>7.46</v>
      </c>
      <c r="Y86" s="2" t="s">
        <v>27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v>7.46</v>
      </c>
    </row>
    <row r="87" spans="1:35" ht="15">
      <c r="A87" s="2" t="s">
        <v>81</v>
      </c>
      <c r="B87" s="3"/>
      <c r="C87" s="3"/>
      <c r="D87" s="3"/>
      <c r="E87" s="3"/>
      <c r="F87" s="3"/>
      <c r="G87" s="3"/>
      <c r="H87" s="3"/>
      <c r="I87" s="3"/>
      <c r="J87" s="4"/>
      <c r="K87" s="15">
        <f>K84*K86</f>
        <v>378.96799999999996</v>
      </c>
      <c r="M87" s="2" t="s">
        <v>83</v>
      </c>
      <c r="N87" s="3"/>
      <c r="O87" s="3"/>
      <c r="P87" s="3"/>
      <c r="Q87" s="3"/>
      <c r="R87" s="3"/>
      <c r="S87" s="3"/>
      <c r="T87" s="3"/>
      <c r="U87" s="3"/>
      <c r="V87" s="4"/>
      <c r="W87" s="15">
        <f>W84*W86</f>
        <v>766.8879999999999</v>
      </c>
      <c r="Y87" s="2" t="s">
        <v>53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766.8879999999999</v>
      </c>
    </row>
    <row r="88" spans="1:35" ht="15.75">
      <c r="A88" s="2"/>
      <c r="B88" s="7" t="s">
        <v>2</v>
      </c>
      <c r="C88" s="7"/>
      <c r="D88" s="3"/>
      <c r="E88" s="3"/>
      <c r="F88" s="3"/>
      <c r="G88" s="3"/>
      <c r="H88" s="3"/>
      <c r="I88" s="3"/>
      <c r="J88" s="4"/>
      <c r="K88" s="5"/>
      <c r="M88" s="2"/>
      <c r="N88" s="7" t="s">
        <v>2</v>
      </c>
      <c r="O88" s="7"/>
      <c r="P88" s="3"/>
      <c r="Q88" s="3"/>
      <c r="R88" s="3"/>
      <c r="S88" s="3"/>
      <c r="T88" s="3"/>
      <c r="U88" s="3"/>
      <c r="V88" s="4"/>
      <c r="W88" s="5"/>
      <c r="Y88" s="2"/>
      <c r="Z88" s="7" t="s">
        <v>2</v>
      </c>
      <c r="AA88" s="7"/>
      <c r="AB88" s="3"/>
      <c r="AC88" s="3"/>
      <c r="AD88" s="3"/>
      <c r="AE88" s="3"/>
      <c r="AF88" s="3"/>
      <c r="AG88" s="3"/>
      <c r="AH88" s="4"/>
      <c r="AI88" s="5"/>
    </row>
    <row r="89" spans="1:35" ht="15.75">
      <c r="A89" s="8" t="s">
        <v>30</v>
      </c>
      <c r="B89" s="3"/>
      <c r="C89" s="3"/>
      <c r="D89" s="3"/>
      <c r="E89" s="3"/>
      <c r="F89" s="3"/>
      <c r="G89" s="3"/>
      <c r="H89" s="3"/>
      <c r="I89" s="3"/>
      <c r="J89" s="4"/>
      <c r="K89" s="15">
        <f>K84*3.75</f>
        <v>190.5</v>
      </c>
      <c r="M89" s="8" t="s">
        <v>30</v>
      </c>
      <c r="N89" s="3"/>
      <c r="O89" s="3"/>
      <c r="P89" s="3"/>
      <c r="Q89" s="3"/>
      <c r="R89" s="3"/>
      <c r="S89" s="3"/>
      <c r="T89" s="3"/>
      <c r="U89" s="3"/>
      <c r="V89" s="4"/>
      <c r="W89" s="15">
        <f>W84*3.75</f>
        <v>385.5</v>
      </c>
      <c r="Y89" s="8" t="s">
        <v>30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AI84*3.75</f>
        <v>385.5</v>
      </c>
    </row>
    <row r="90" spans="1:35" ht="15.75">
      <c r="A90" s="8" t="s">
        <v>31</v>
      </c>
      <c r="B90" s="3"/>
      <c r="C90" s="3"/>
      <c r="D90" s="3"/>
      <c r="E90" s="3"/>
      <c r="F90" s="3"/>
      <c r="G90" s="3"/>
      <c r="H90" s="3"/>
      <c r="I90" s="3"/>
      <c r="J90" s="4"/>
      <c r="K90" s="15">
        <f>K84*0.21</f>
        <v>10.668</v>
      </c>
      <c r="M90" s="8" t="s">
        <v>31</v>
      </c>
      <c r="N90" s="3"/>
      <c r="O90" s="3"/>
      <c r="P90" s="3"/>
      <c r="Q90" s="3"/>
      <c r="R90" s="3"/>
      <c r="S90" s="3"/>
      <c r="T90" s="3"/>
      <c r="U90" s="3"/>
      <c r="V90" s="4"/>
      <c r="W90" s="15">
        <f>W84*0.21</f>
        <v>21.587999999999997</v>
      </c>
      <c r="Y90" s="8" t="s">
        <v>31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AI84*0.21</f>
        <v>21.587999999999997</v>
      </c>
    </row>
    <row r="91" spans="1:35" ht="15.75">
      <c r="A91" s="8" t="s">
        <v>3</v>
      </c>
      <c r="B91" s="3"/>
      <c r="C91" s="3"/>
      <c r="D91" s="3"/>
      <c r="E91" s="3"/>
      <c r="F91" s="3"/>
      <c r="G91" s="3"/>
      <c r="H91" s="3"/>
      <c r="I91" s="3"/>
      <c r="J91" s="4"/>
      <c r="K91" s="15"/>
      <c r="M91" s="8" t="s">
        <v>3</v>
      </c>
      <c r="N91" s="3"/>
      <c r="O91" s="3"/>
      <c r="P91" s="3"/>
      <c r="Q91" s="3"/>
      <c r="R91" s="3"/>
      <c r="S91" s="3"/>
      <c r="T91" s="3"/>
      <c r="U91" s="3"/>
      <c r="V91" s="4"/>
      <c r="W91" s="15"/>
      <c r="Y91" s="8" t="s">
        <v>3</v>
      </c>
      <c r="Z91" s="3"/>
      <c r="AA91" s="3"/>
      <c r="AB91" s="3"/>
      <c r="AC91" s="3"/>
      <c r="AD91" s="3"/>
      <c r="AE91" s="3"/>
      <c r="AF91" s="3"/>
      <c r="AG91" s="3"/>
      <c r="AH91" s="4"/>
      <c r="AI91" s="15"/>
    </row>
    <row r="92" spans="1:35" ht="15.75">
      <c r="A92" s="8" t="s">
        <v>4</v>
      </c>
      <c r="B92" s="7"/>
      <c r="C92" s="7"/>
      <c r="D92" s="7"/>
      <c r="E92" s="7"/>
      <c r="F92" s="7"/>
      <c r="G92" s="7"/>
      <c r="H92" s="7"/>
      <c r="I92" s="3"/>
      <c r="J92" s="4"/>
      <c r="K92" s="14"/>
      <c r="M92" s="8" t="s">
        <v>4</v>
      </c>
      <c r="N92" s="7"/>
      <c r="O92" s="7"/>
      <c r="P92" s="7"/>
      <c r="Q92" s="7"/>
      <c r="R92" s="7"/>
      <c r="S92" s="7"/>
      <c r="T92" s="7"/>
      <c r="U92" s="3"/>
      <c r="V92" s="4"/>
      <c r="W92" s="14"/>
      <c r="Y92" s="8" t="s">
        <v>4</v>
      </c>
      <c r="Z92" s="7"/>
      <c r="AA92" s="7"/>
      <c r="AB92" s="7"/>
      <c r="AC92" s="7"/>
      <c r="AD92" s="7"/>
      <c r="AE92" s="7"/>
      <c r="AF92" s="7"/>
      <c r="AG92" s="3"/>
      <c r="AH92" s="4"/>
      <c r="AI92" s="14"/>
    </row>
    <row r="93" spans="1:35" ht="15">
      <c r="A93" s="2" t="s">
        <v>5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5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5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6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6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6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7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7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7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8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8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9</v>
      </c>
      <c r="B97" s="10"/>
      <c r="C97" s="10"/>
      <c r="D97" s="10"/>
      <c r="E97" s="10"/>
      <c r="F97" s="10"/>
      <c r="G97" s="10"/>
      <c r="H97" s="10"/>
      <c r="I97" s="10"/>
      <c r="J97" s="11"/>
      <c r="K97" s="5"/>
      <c r="M97" s="9" t="s">
        <v>9</v>
      </c>
      <c r="N97" s="10"/>
      <c r="O97" s="10"/>
      <c r="P97" s="10"/>
      <c r="Q97" s="10"/>
      <c r="R97" s="10"/>
      <c r="S97" s="10"/>
      <c r="T97" s="10"/>
      <c r="U97" s="10"/>
      <c r="V97" s="11"/>
      <c r="W97" s="5"/>
      <c r="Y97" s="9" t="s">
        <v>9</v>
      </c>
      <c r="Z97" s="10"/>
      <c r="AA97" s="10"/>
      <c r="AB97" s="10"/>
      <c r="AC97" s="10"/>
      <c r="AD97" s="10"/>
      <c r="AE97" s="10"/>
      <c r="AF97" s="10"/>
      <c r="AG97" s="10"/>
      <c r="AH97" s="11"/>
      <c r="AI97" s="5"/>
    </row>
    <row r="98" spans="1:35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10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10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11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11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11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9" t="s">
        <v>12</v>
      </c>
      <c r="B100" s="10"/>
      <c r="C100" s="10"/>
      <c r="D100" s="10"/>
      <c r="E100" s="10"/>
      <c r="F100" s="10"/>
      <c r="G100" s="10"/>
      <c r="H100" s="10"/>
      <c r="I100" s="10"/>
      <c r="J100" s="11"/>
      <c r="K100" s="5"/>
      <c r="M100" s="9" t="s">
        <v>12</v>
      </c>
      <c r="N100" s="10"/>
      <c r="O100" s="10"/>
      <c r="P100" s="10"/>
      <c r="Q100" s="10"/>
      <c r="R100" s="10"/>
      <c r="S100" s="10"/>
      <c r="T100" s="10"/>
      <c r="U100" s="10"/>
      <c r="V100" s="11"/>
      <c r="W100" s="5"/>
      <c r="Y100" s="9" t="s">
        <v>12</v>
      </c>
      <c r="Z100" s="10"/>
      <c r="AA100" s="10"/>
      <c r="AB100" s="10"/>
      <c r="AC100" s="10"/>
      <c r="AD100" s="10"/>
      <c r="AE100" s="10"/>
      <c r="AF100" s="10"/>
      <c r="AG100" s="10"/>
      <c r="AH100" s="11"/>
      <c r="AI100" s="5"/>
    </row>
    <row r="101" spans="1:35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13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9" t="s">
        <v>15</v>
      </c>
      <c r="B103" s="10"/>
      <c r="C103" s="10"/>
      <c r="D103" s="10"/>
      <c r="E103" s="10"/>
      <c r="F103" s="10"/>
      <c r="G103" s="10"/>
      <c r="H103" s="10"/>
      <c r="I103" s="10"/>
      <c r="J103" s="11"/>
      <c r="K103" s="15">
        <f>K89+K90</f>
        <v>201.168</v>
      </c>
      <c r="M103" s="9" t="s">
        <v>15</v>
      </c>
      <c r="N103" s="10"/>
      <c r="O103" s="10"/>
      <c r="P103" s="10"/>
      <c r="Q103" s="10"/>
      <c r="R103" s="10"/>
      <c r="S103" s="10"/>
      <c r="T103" s="10"/>
      <c r="U103" s="10"/>
      <c r="V103" s="11"/>
      <c r="W103" s="15">
        <f>W89+W90</f>
        <v>407.088</v>
      </c>
      <c r="Y103" s="9" t="s">
        <v>15</v>
      </c>
      <c r="Z103" s="10"/>
      <c r="AA103" s="10"/>
      <c r="AB103" s="10"/>
      <c r="AC103" s="10"/>
      <c r="AD103" s="10"/>
      <c r="AE103" s="10"/>
      <c r="AF103" s="10"/>
      <c r="AG103" s="10"/>
      <c r="AH103" s="11"/>
      <c r="AI103" s="15">
        <f>AI89+AI90</f>
        <v>407.088</v>
      </c>
    </row>
    <row r="106" ht="12.75">
      <c r="AI106" s="17">
        <f>AI83+AI87-AI103</f>
        <v>2497.599999999998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2014-03-18T04:49:41Z</dcterms:modified>
  <cp:category/>
  <cp:version/>
  <cp:contentType/>
  <cp:contentStatus/>
</cp:coreProperties>
</file>